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友川　昂大\Downloads\"/>
    </mc:Choice>
  </mc:AlternateContent>
  <xr:revisionPtr revIDLastSave="0" documentId="13_ncr:1_{2602E040-6741-4639-9749-582565508C1B}" xr6:coauthVersionLast="47" xr6:coauthVersionMax="47" xr10:uidLastSave="{00000000-0000-0000-0000-000000000000}"/>
  <bookViews>
    <workbookView xWindow="2890" yWindow="830" windowWidth="12770" windowHeight="10200" xr2:uid="{2CF28A54-45A3-4777-8E09-1D12FBA28685}"/>
  </bookViews>
  <sheets>
    <sheet name="入札金額内訳書(国内接遇)" sheetId="1" r:id="rId1"/>
  </sheets>
  <definedNames>
    <definedName name="_xlnm.Print_Area" localSheetId="0">'入札金額内訳書(国内接遇)'!$A$1:$K$116</definedName>
    <definedName name="_xlnm.Print_Titles" localSheetId="0">'入札金額内訳書(国内接遇)'!$1:$4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0" i="1" l="1"/>
  <c r="E79" i="1"/>
  <c r="E51" i="1"/>
  <c r="E50" i="1"/>
  <c r="E8" i="1"/>
  <c r="E9" i="1" l="1"/>
  <c r="J104" i="1"/>
  <c r="J103" i="1"/>
  <c r="J97" i="1"/>
  <c r="J95" i="1"/>
  <c r="J93" i="1"/>
  <c r="J74" i="1"/>
  <c r="J66" i="1"/>
  <c r="J63" i="1"/>
  <c r="J35" i="1"/>
  <c r="J29" i="1"/>
  <c r="J27" i="1"/>
  <c r="J25" i="1"/>
  <c r="J23" i="1"/>
  <c r="J21" i="1"/>
  <c r="J82" i="1"/>
  <c r="J83" i="1"/>
  <c r="J84" i="1"/>
  <c r="J85" i="1"/>
  <c r="J86" i="1"/>
  <c r="J87" i="1"/>
  <c r="J60" i="1"/>
  <c r="J94" i="1"/>
  <c r="J89" i="1"/>
  <c r="J90" i="1"/>
  <c r="J91" i="1"/>
  <c r="J92" i="1"/>
  <c r="J96" i="1"/>
  <c r="J33" i="1"/>
  <c r="J34" i="1"/>
  <c r="J32" i="1"/>
  <c r="J28" i="1" l="1"/>
  <c r="J26" i="1"/>
  <c r="J12" i="1"/>
  <c r="J18" i="1"/>
  <c r="J19" i="1"/>
  <c r="J22" i="1"/>
  <c r="J24" i="1"/>
  <c r="J15" i="1"/>
  <c r="J20" i="1"/>
  <c r="J59" i="1"/>
  <c r="J57" i="1"/>
  <c r="J73" i="1"/>
  <c r="J75" i="1"/>
  <c r="J67" i="1"/>
  <c r="J70" i="1"/>
  <c r="J54" i="1" l="1"/>
  <c r="J62" i="1"/>
  <c r="J64" i="1"/>
  <c r="J65" i="1"/>
  <c r="J61" i="1"/>
  <c r="J50" i="1"/>
  <c r="J47" i="1"/>
  <c r="J101" i="1"/>
  <c r="J102" i="1"/>
  <c r="J100" i="1"/>
  <c r="J42" i="1"/>
  <c r="J41" i="1"/>
  <c r="J40" i="1"/>
  <c r="J39" i="1"/>
  <c r="J105" i="1"/>
  <c r="J72" i="1"/>
  <c r="J71" i="1"/>
  <c r="J88" i="1"/>
  <c r="J81" i="1"/>
  <c r="J80" i="1"/>
  <c r="J79" i="1"/>
  <c r="J17" i="1"/>
  <c r="J16" i="1"/>
  <c r="J14" i="1"/>
  <c r="J13" i="1"/>
  <c r="J11" i="1"/>
  <c r="J10" i="1"/>
  <c r="J9" i="1"/>
  <c r="J8" i="1"/>
  <c r="J58" i="1"/>
  <c r="J56" i="1"/>
  <c r="J55" i="1"/>
  <c r="J53" i="1"/>
  <c r="J52" i="1"/>
  <c r="J51" i="1"/>
  <c r="J46" i="1"/>
  <c r="J106" i="1" l="1"/>
  <c r="E109" i="1" s="1"/>
  <c r="J109" i="1" l="1"/>
  <c r="J111" i="1" s="1"/>
  <c r="J1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G109" authorId="0" shapeId="0" xr:uid="{73B72016-D7CC-4AF8-8101-75A5543CAFC9}">
      <text>
        <r>
          <rPr>
            <sz val="11"/>
            <rFont val="ＭＳ Ｐゴシック"/>
            <family val="3"/>
            <charset val="128"/>
          </rPr>
          <t>小数点第一位まで入力してください。</t>
        </r>
      </text>
    </comment>
  </commentList>
</comments>
</file>

<file path=xl/sharedStrings.xml><?xml version="1.0" encoding="utf-8"?>
<sst xmlns="http://schemas.openxmlformats.org/spreadsheetml/2006/main" count="318" uniqueCount="113">
  <si>
    <t>令和 7年度下期 国際交流基金関西国際センター研修事業にかかる国内接遇業務委託契約（包括契約）
入札金額内訳書</t>
    <rPh sb="0" eb="2">
      <t>レイワ</t>
    </rPh>
    <rPh sb="6" eb="8">
      <t>シモキ</t>
    </rPh>
    <rPh sb="31" eb="33">
      <t>コクナイ</t>
    </rPh>
    <rPh sb="48" eb="50">
      <t>ニュウサツ</t>
    </rPh>
    <rPh sb="50" eb="52">
      <t>キンガク</t>
    </rPh>
    <rPh sb="52" eb="54">
      <t>ウチワケ</t>
    </rPh>
    <rPh sb="54" eb="55">
      <t>ショ</t>
    </rPh>
    <phoneticPr fontId="3"/>
  </si>
  <si>
    <t>（単位：円）</t>
    <rPh sb="1" eb="3">
      <t>タンイ</t>
    </rPh>
    <rPh sb="4" eb="5">
      <t>エン</t>
    </rPh>
    <phoneticPr fontId="3"/>
  </si>
  <si>
    <t>業務名、対象研修事業名、経費項目等</t>
    <rPh sb="0" eb="3">
      <t>ギョウムメイ</t>
    </rPh>
    <rPh sb="4" eb="6">
      <t>タイショウ</t>
    </rPh>
    <rPh sb="6" eb="8">
      <t>ケンシュウ</t>
    </rPh>
    <rPh sb="8" eb="10">
      <t>ジギョウ</t>
    </rPh>
    <rPh sb="10" eb="11">
      <t>メイ</t>
    </rPh>
    <rPh sb="12" eb="14">
      <t>ケイヒ</t>
    </rPh>
    <rPh sb="14" eb="16">
      <t>コウモク</t>
    </rPh>
    <rPh sb="16" eb="17">
      <t>トウ</t>
    </rPh>
    <phoneticPr fontId="3"/>
  </si>
  <si>
    <t>金額</t>
    <rPh sb="0" eb="2">
      <t>キンガク</t>
    </rPh>
    <phoneticPr fontId="3"/>
  </si>
  <si>
    <t>数量</t>
    <rPh sb="0" eb="2">
      <t>スウリョウ</t>
    </rPh>
    <phoneticPr fontId="3"/>
  </si>
  <si>
    <t>泊数・回数</t>
    <rPh sb="0" eb="1">
      <t>トマリ</t>
    </rPh>
    <rPh sb="1" eb="2">
      <t>スウ</t>
    </rPh>
    <rPh sb="3" eb="5">
      <t>カイスウ</t>
    </rPh>
    <phoneticPr fontId="3"/>
  </si>
  <si>
    <t>金額</t>
    <rPh sb="0" eb="1">
      <t>キン</t>
    </rPh>
    <rPh sb="1" eb="2">
      <t>ガク</t>
    </rPh>
    <phoneticPr fontId="3"/>
  </si>
  <si>
    <t>備考</t>
    <rPh sb="0" eb="2">
      <t>ビコウ</t>
    </rPh>
    <phoneticPr fontId="3"/>
  </si>
  <si>
    <t>1．国内接遇業務</t>
    <rPh sb="2" eb="4">
      <t>コクナイ</t>
    </rPh>
    <rPh sb="4" eb="6">
      <t>セツグウ</t>
    </rPh>
    <rPh sb="6" eb="8">
      <t>ギョウム</t>
    </rPh>
    <phoneticPr fontId="3"/>
  </si>
  <si>
    <t>（１）外交官・公務員日本語研修＜DLGL&gt;</t>
    <phoneticPr fontId="3"/>
  </si>
  <si>
    <t>ア．広島・兵庫研修旅行</t>
    <rPh sb="5" eb="7">
      <t>ヒョウゴ</t>
    </rPh>
    <rPh sb="7" eb="9">
      <t>ケンシュウ</t>
    </rPh>
    <rPh sb="9" eb="11">
      <t>リョコウ</t>
    </rPh>
    <phoneticPr fontId="3"/>
  </si>
  <si>
    <t>新幹線/新大阪⇒広島</t>
    <rPh sb="4" eb="7">
      <t>シンオオサカ</t>
    </rPh>
    <rPh sb="8" eb="10">
      <t>ヒロシマ</t>
    </rPh>
    <phoneticPr fontId="3"/>
  </si>
  <si>
    <t>×</t>
    <phoneticPr fontId="3"/>
  </si>
  <si>
    <t>随行2名含む、実費精算</t>
    <rPh sb="0" eb="2">
      <t>ズイコウ</t>
    </rPh>
    <rPh sb="3" eb="4">
      <t>メイ</t>
    </rPh>
    <rPh sb="4" eb="5">
      <t>フク</t>
    </rPh>
    <rPh sb="7" eb="11">
      <t>ジッピセイサン</t>
    </rPh>
    <phoneticPr fontId="3"/>
  </si>
  <si>
    <t>新幹線/東広島⇒姫路</t>
    <rPh sb="4" eb="5">
      <t>ヒガシ</t>
    </rPh>
    <phoneticPr fontId="3"/>
  </si>
  <si>
    <t>大型バス借上料／関西国際センター⇒新大阪</t>
    <rPh sb="0" eb="2">
      <t>オオガタ</t>
    </rPh>
    <rPh sb="8" eb="10">
      <t>カンサイ</t>
    </rPh>
    <rPh sb="10" eb="12">
      <t>コクサイ</t>
    </rPh>
    <rPh sb="17" eb="20">
      <t>シンオオサカ</t>
    </rPh>
    <phoneticPr fontId="3"/>
  </si>
  <si>
    <t>大型バス借上料/JR広島駅⇒宮島口</t>
    <rPh sb="0" eb="2">
      <t>オオガタ</t>
    </rPh>
    <rPh sb="4" eb="5">
      <t>カ</t>
    </rPh>
    <rPh sb="5" eb="6">
      <t>ア</t>
    </rPh>
    <rPh sb="6" eb="7">
      <t>リョウ</t>
    </rPh>
    <rPh sb="10" eb="13">
      <t>ヒロシマエキ</t>
    </rPh>
    <rPh sb="14" eb="17">
      <t>ミヤジマグチ</t>
    </rPh>
    <phoneticPr fontId="3"/>
  </si>
  <si>
    <t>大型バス借上料/宮島口⇒平和公園⇒(株)サタケ⇒JR東広島駅</t>
    <rPh sb="0" eb="2">
      <t>オオガタ</t>
    </rPh>
    <rPh sb="4" eb="5">
      <t>カ</t>
    </rPh>
    <rPh sb="5" eb="6">
      <t>ア</t>
    </rPh>
    <rPh sb="6" eb="7">
      <t>リョウ</t>
    </rPh>
    <rPh sb="8" eb="11">
      <t>ミヤジマグチ</t>
    </rPh>
    <rPh sb="12" eb="14">
      <t>ヘイワ</t>
    </rPh>
    <rPh sb="14" eb="16">
      <t>コウエン</t>
    </rPh>
    <rPh sb="17" eb="20">
      <t>カブ</t>
    </rPh>
    <rPh sb="26" eb="27">
      <t>ヒガシ</t>
    </rPh>
    <rPh sb="27" eb="29">
      <t>ヒロシマ</t>
    </rPh>
    <rPh sb="29" eb="30">
      <t>エキ</t>
    </rPh>
    <phoneticPr fontId="3"/>
  </si>
  <si>
    <t>大型バス借上料/ホテル⇒姫路城⇒三宮⇒人と防災未来センター⇒関西国際センター</t>
    <rPh sb="0" eb="2">
      <t>オオガタ</t>
    </rPh>
    <rPh sb="4" eb="5">
      <t>カ</t>
    </rPh>
    <rPh sb="5" eb="6">
      <t>ア</t>
    </rPh>
    <rPh sb="6" eb="7">
      <t>リョウ</t>
    </rPh>
    <rPh sb="12" eb="15">
      <t>ヒメジジョウ</t>
    </rPh>
    <rPh sb="16" eb="18">
      <t>サンノミヤ</t>
    </rPh>
    <rPh sb="19" eb="20">
      <t>ヒト</t>
    </rPh>
    <rPh sb="21" eb="25">
      <t>ボウサイミライ</t>
    </rPh>
    <rPh sb="30" eb="34">
      <t>カンサイコクサイ</t>
    </rPh>
    <phoneticPr fontId="3"/>
  </si>
  <si>
    <t>旅館宿泊料（和室相部屋）／ホテルみや離宮</t>
    <rPh sb="0" eb="2">
      <t>リョカン</t>
    </rPh>
    <rPh sb="2" eb="5">
      <t>シュクハクリョウ</t>
    </rPh>
    <rPh sb="6" eb="8">
      <t>ワシツ</t>
    </rPh>
    <rPh sb="8" eb="11">
      <t>アイベヤ</t>
    </rPh>
    <rPh sb="18" eb="20">
      <t>リキュウ</t>
    </rPh>
    <phoneticPr fontId="3"/>
  </si>
  <si>
    <t>研修生33名</t>
    <rPh sb="0" eb="3">
      <t>ケンシュウセイ</t>
    </rPh>
    <rPh sb="5" eb="6">
      <t>メイ</t>
    </rPh>
    <phoneticPr fontId="3"/>
  </si>
  <si>
    <t>旅館宿泊料（シングル1名1室）／ホテルみや離宮</t>
    <rPh sb="0" eb="2">
      <t>リョカン</t>
    </rPh>
    <rPh sb="2" eb="5">
      <t>シュクハクリョウ</t>
    </rPh>
    <rPh sb="11" eb="12">
      <t>メイ</t>
    </rPh>
    <rPh sb="13" eb="14">
      <t>シツ</t>
    </rPh>
    <rPh sb="21" eb="23">
      <t>リキュウ</t>
    </rPh>
    <phoneticPr fontId="3"/>
  </si>
  <si>
    <t>随行2名</t>
    <rPh sb="0" eb="2">
      <t>ズイコウ</t>
    </rPh>
    <rPh sb="3" eb="4">
      <t>メイ</t>
    </rPh>
    <phoneticPr fontId="3"/>
  </si>
  <si>
    <t>ホテル宿泊料（シングル1名1室）／JRクレメントイン姫路</t>
    <rPh sb="3" eb="6">
      <t>シュクハクリョウ</t>
    </rPh>
    <rPh sb="12" eb="13">
      <t>メイ</t>
    </rPh>
    <rPh sb="14" eb="15">
      <t>シツ</t>
    </rPh>
    <phoneticPr fontId="3"/>
  </si>
  <si>
    <t>随行2名含む</t>
    <rPh sb="0" eb="2">
      <t>ズイコウ</t>
    </rPh>
    <rPh sb="3" eb="4">
      <t>メイ</t>
    </rPh>
    <rPh sb="4" eb="5">
      <t>フク</t>
    </rPh>
    <phoneticPr fontId="3"/>
  </si>
  <si>
    <t>エスコートガイド(宮島、広島)</t>
    <rPh sb="9" eb="11">
      <t>ミヤシマ</t>
    </rPh>
    <rPh sb="12" eb="14">
      <t>ヒロシマ</t>
    </rPh>
    <phoneticPr fontId="3"/>
  </si>
  <si>
    <t>エスコートガイド(姫路)</t>
    <rPh sb="9" eb="11">
      <t>ヒメジ</t>
    </rPh>
    <phoneticPr fontId="3"/>
  </si>
  <si>
    <t>フェリー乗船料（往復）/宮島口～宮島</t>
    <rPh sb="4" eb="6">
      <t>ジョウセン</t>
    </rPh>
    <rPh sb="6" eb="7">
      <t>リョウ</t>
    </rPh>
    <rPh sb="8" eb="10">
      <t>オウフク</t>
    </rPh>
    <rPh sb="12" eb="15">
      <t>ミヤジマグチ</t>
    </rPh>
    <rPh sb="16" eb="18">
      <t>ミヤジマ</t>
    </rPh>
    <phoneticPr fontId="3"/>
  </si>
  <si>
    <t>厳島神社拝殿料</t>
    <rPh sb="0" eb="4">
      <t>イツクシマジンジャ</t>
    </rPh>
    <rPh sb="4" eb="6">
      <t>ハイデン</t>
    </rPh>
    <rPh sb="6" eb="7">
      <t>リョウ</t>
    </rPh>
    <phoneticPr fontId="3"/>
  </si>
  <si>
    <t>平和記念資料館入場料（団体）</t>
    <rPh sb="0" eb="7">
      <t>ヘイワキネンシリョウカン</t>
    </rPh>
    <rPh sb="7" eb="10">
      <t>ニュウジョウリョウ</t>
    </rPh>
    <rPh sb="11" eb="13">
      <t>ダンタイ</t>
    </rPh>
    <phoneticPr fontId="3"/>
  </si>
  <si>
    <t>姫路城入城料（団体）</t>
    <rPh sb="0" eb="3">
      <t>ヒメジジョウ</t>
    </rPh>
    <rPh sb="3" eb="5">
      <t>ニュウジョウ</t>
    </rPh>
    <rPh sb="5" eb="6">
      <t>リョウ</t>
    </rPh>
    <rPh sb="7" eb="9">
      <t>ダンタイ</t>
    </rPh>
    <phoneticPr fontId="3"/>
  </si>
  <si>
    <t>人と防災未来センター入館料（団体）（東館・西館）</t>
    <rPh sb="0" eb="1">
      <t>ヒト</t>
    </rPh>
    <rPh sb="2" eb="6">
      <t>ボウサイミライ</t>
    </rPh>
    <rPh sb="10" eb="13">
      <t>ニュウカンリョウ</t>
    </rPh>
    <rPh sb="14" eb="16">
      <t>ダンタイ</t>
    </rPh>
    <rPh sb="18" eb="20">
      <t>ヒガシカン</t>
    </rPh>
    <rPh sb="21" eb="23">
      <t>ニシカン</t>
    </rPh>
    <phoneticPr fontId="3"/>
  </si>
  <si>
    <t>イ．日帰り研修</t>
    <rPh sb="2" eb="4">
      <t>ヒガエ</t>
    </rPh>
    <rPh sb="3" eb="4">
      <t>キンジツ</t>
    </rPh>
    <rPh sb="5" eb="7">
      <t>ケンシュウ</t>
    </rPh>
    <phoneticPr fontId="3"/>
  </si>
  <si>
    <t>a.大型バス借上料／関西国際センター⇔京都市内</t>
    <rPh sb="2" eb="4">
      <t>オオガタ</t>
    </rPh>
    <rPh sb="6" eb="7">
      <t>シャク</t>
    </rPh>
    <rPh sb="7" eb="8">
      <t>ジョウ</t>
    </rPh>
    <rPh sb="8" eb="9">
      <t>リョウ</t>
    </rPh>
    <rPh sb="10" eb="14">
      <t>カンサイコクサイ</t>
    </rPh>
    <rPh sb="19" eb="23">
      <t>キョウトシナイ</t>
    </rPh>
    <phoneticPr fontId="3"/>
  </si>
  <si>
    <t xml:space="preserve">   英語エスコートガイド（京都府京都市）</t>
    <rPh sb="3" eb="5">
      <t>エイゴ</t>
    </rPh>
    <rPh sb="14" eb="16">
      <t>キョウト</t>
    </rPh>
    <rPh sb="16" eb="17">
      <t>フ</t>
    </rPh>
    <rPh sb="17" eb="20">
      <t>キョウトシ</t>
    </rPh>
    <phoneticPr fontId="3"/>
  </si>
  <si>
    <t>　金閣寺拝観料</t>
    <rPh sb="1" eb="4">
      <t>キンカクジ</t>
    </rPh>
    <rPh sb="4" eb="7">
      <t>ハイカンリョウ</t>
    </rPh>
    <phoneticPr fontId="3"/>
  </si>
  <si>
    <t>随行2名含む、実費精算</t>
    <rPh sb="0" eb="2">
      <t>ズイコウ</t>
    </rPh>
    <rPh sb="3" eb="4">
      <t>メイ</t>
    </rPh>
    <rPh sb="4" eb="5">
      <t>フク</t>
    </rPh>
    <phoneticPr fontId="3"/>
  </si>
  <si>
    <t>（２）文化・学術専門家日本語研修&lt;CA＞</t>
    <phoneticPr fontId="3"/>
  </si>
  <si>
    <t>ア．日帰り研修</t>
    <rPh sb="2" eb="4">
      <t>ヒガエ</t>
    </rPh>
    <rPh sb="3" eb="4">
      <t>キンジツ</t>
    </rPh>
    <rPh sb="5" eb="7">
      <t>ケンシュウ</t>
    </rPh>
    <phoneticPr fontId="3"/>
  </si>
  <si>
    <t>a. 小型バス借上料／関西国際センター⇔国会図書館関西館（京都府相楽郡）</t>
    <rPh sb="3" eb="5">
      <t>コガタ</t>
    </rPh>
    <rPh sb="9" eb="10">
      <t>リョウ</t>
    </rPh>
    <rPh sb="11" eb="15">
      <t>カンサイコクサイ</t>
    </rPh>
    <rPh sb="20" eb="22">
      <t>コッカイ</t>
    </rPh>
    <rPh sb="22" eb="25">
      <t>トショカン</t>
    </rPh>
    <rPh sb="25" eb="28">
      <t>カンサイカン</t>
    </rPh>
    <phoneticPr fontId="3"/>
  </si>
  <si>
    <t>b. 小型バス借上料／関西国際センター⇔堺市内</t>
    <rPh sb="11" eb="15">
      <t>カンサイコクサイ</t>
    </rPh>
    <rPh sb="20" eb="21">
      <t>サカイ</t>
    </rPh>
    <rPh sb="21" eb="23">
      <t>シナイ</t>
    </rPh>
    <phoneticPr fontId="3"/>
  </si>
  <si>
    <t>c. 小型バス借上料／関西国際センター⇔日文研(京都市)</t>
    <rPh sb="11" eb="15">
      <t>カンサイコクサイ</t>
    </rPh>
    <rPh sb="26" eb="27">
      <t>シ</t>
    </rPh>
    <phoneticPr fontId="3"/>
  </si>
  <si>
    <t>d. 小型バス借上料/関西国際センター⇔貝塚市立二色学園</t>
    <rPh sb="11" eb="15">
      <t>カンサイコクサイ</t>
    </rPh>
    <rPh sb="20" eb="24">
      <t>カイヅカシリツ</t>
    </rPh>
    <rPh sb="24" eb="26">
      <t>ニシキ</t>
    </rPh>
    <rPh sb="26" eb="28">
      <t>ガクエン</t>
    </rPh>
    <phoneticPr fontId="3"/>
  </si>
  <si>
    <t>（３）李秀賢氏記念韓国青少年訪日研修＜LE&gt;</t>
    <phoneticPr fontId="3"/>
  </si>
  <si>
    <t>ア．空港送迎</t>
    <rPh sb="2" eb="6">
      <t>クウコウソウゲイ</t>
    </rPh>
    <phoneticPr fontId="3"/>
  </si>
  <si>
    <t>大型バス借上料／関西空港⇒関西国際センター</t>
    <rPh sb="0" eb="2">
      <t>オオガタ</t>
    </rPh>
    <rPh sb="4" eb="6">
      <t>カリア</t>
    </rPh>
    <rPh sb="6" eb="7">
      <t>リョウ</t>
    </rPh>
    <rPh sb="8" eb="10">
      <t>カンサイ</t>
    </rPh>
    <rPh sb="10" eb="12">
      <t>クウコウ</t>
    </rPh>
    <rPh sb="13" eb="15">
      <t>カンサイ</t>
    </rPh>
    <rPh sb="15" eb="17">
      <t>コクサイ</t>
    </rPh>
    <phoneticPr fontId="3"/>
  </si>
  <si>
    <t>大型バス借上料／関西国際センター⇒関西空港</t>
    <rPh sb="17" eb="21">
      <t>カンサイクウコウ</t>
    </rPh>
    <phoneticPr fontId="3"/>
  </si>
  <si>
    <t>イ. 東京研修旅行</t>
    <phoneticPr fontId="3"/>
  </si>
  <si>
    <t>国内航空券代／関西国際空港⇒羽田空港</t>
    <rPh sb="0" eb="2">
      <t>コクナイ</t>
    </rPh>
    <rPh sb="2" eb="5">
      <t>コウクウケン</t>
    </rPh>
    <rPh sb="5" eb="6">
      <t>ダイ</t>
    </rPh>
    <rPh sb="7" eb="8">
      <t>セキ</t>
    </rPh>
    <rPh sb="8" eb="9">
      <t>ニシ</t>
    </rPh>
    <rPh sb="9" eb="11">
      <t>コクサイ</t>
    </rPh>
    <rPh sb="11" eb="13">
      <t>クウコウ</t>
    </rPh>
    <rPh sb="14" eb="16">
      <t>ハネダ</t>
    </rPh>
    <rPh sb="15" eb="17">
      <t>クウコウ</t>
    </rPh>
    <phoneticPr fontId="3"/>
  </si>
  <si>
    <t>随行3名含む、実費精算</t>
    <rPh sb="0" eb="2">
      <t>ズイコウ</t>
    </rPh>
    <rPh sb="3" eb="4">
      <t>メイ</t>
    </rPh>
    <rPh sb="4" eb="5">
      <t>フク</t>
    </rPh>
    <rPh sb="7" eb="11">
      <t>ジッピセイサン</t>
    </rPh>
    <phoneticPr fontId="3"/>
  </si>
  <si>
    <t>新幹線/東京⇒新大阪</t>
    <rPh sb="0" eb="3">
      <t>シンカンセン</t>
    </rPh>
    <rPh sb="4" eb="6">
      <t>トウキョウ</t>
    </rPh>
    <rPh sb="7" eb="10">
      <t>シンオオサカ</t>
    </rPh>
    <phoneticPr fontId="3"/>
  </si>
  <si>
    <t>中型バス借上料／関西国際センター⇒関西国際空港</t>
    <rPh sb="0" eb="2">
      <t>チュウガタ</t>
    </rPh>
    <rPh sb="4" eb="6">
      <t>カリア</t>
    </rPh>
    <rPh sb="6" eb="7">
      <t>リョウ</t>
    </rPh>
    <rPh sb="8" eb="10">
      <t>カンサイ</t>
    </rPh>
    <rPh sb="10" eb="12">
      <t>コクサイ</t>
    </rPh>
    <phoneticPr fontId="3"/>
  </si>
  <si>
    <t>中型バス借上料／羽田空港⇒東京タワー⇒浅草⇒深川江戸資料館⇒ホテル</t>
    <rPh sb="0" eb="2">
      <t>チュウガタ</t>
    </rPh>
    <rPh sb="8" eb="10">
      <t>ハネダ</t>
    </rPh>
    <rPh sb="10" eb="12">
      <t>クウコウ</t>
    </rPh>
    <rPh sb="13" eb="15">
      <t>トウキョウ</t>
    </rPh>
    <rPh sb="19" eb="21">
      <t>アサクサ</t>
    </rPh>
    <rPh sb="22" eb="24">
      <t>フカガワ</t>
    </rPh>
    <rPh sb="24" eb="26">
      <t>エド</t>
    </rPh>
    <rPh sb="26" eb="29">
      <t>シリョウカン</t>
    </rPh>
    <phoneticPr fontId="3"/>
  </si>
  <si>
    <t>中型バス借上料／ホテル⇒赤門海日本語学校⇒新大久保駅⇒渋谷⇒東京駅</t>
    <rPh sb="0" eb="2">
      <t>チュウガタ</t>
    </rPh>
    <rPh sb="12" eb="20">
      <t>アカモンカイニホンゴガッコウ</t>
    </rPh>
    <rPh sb="21" eb="26">
      <t>シンオオクボエキ</t>
    </rPh>
    <rPh sb="27" eb="29">
      <t>シブヤ</t>
    </rPh>
    <rPh sb="30" eb="33">
      <t>トウキョウエキ</t>
    </rPh>
    <phoneticPr fontId="3"/>
  </si>
  <si>
    <t>中型バス借上料／ホテル⇒大阪韓国文化院⇒関西国際センター</t>
    <rPh sb="0" eb="2">
      <t>チュウガタ</t>
    </rPh>
    <rPh sb="12" eb="19">
      <t>オオサカカンコクブンカイン</t>
    </rPh>
    <rPh sb="20" eb="24">
      <t>カンサイコクサイ</t>
    </rPh>
    <phoneticPr fontId="3"/>
  </si>
  <si>
    <t>ホテル宿泊料（ツイン2名1室）／第一ホテル両国（東京）</t>
    <rPh sb="3" eb="6">
      <t>シュクハクリョウ</t>
    </rPh>
    <rPh sb="11" eb="12">
      <t>メイ</t>
    </rPh>
    <rPh sb="13" eb="14">
      <t>シツ</t>
    </rPh>
    <rPh sb="16" eb="17">
      <t>ダイ</t>
    </rPh>
    <rPh sb="17" eb="18">
      <t>イチ</t>
    </rPh>
    <rPh sb="21" eb="23">
      <t>リョウゴク</t>
    </rPh>
    <rPh sb="24" eb="26">
      <t>トウキョウ</t>
    </rPh>
    <phoneticPr fontId="3"/>
  </si>
  <si>
    <t>研修生18名</t>
    <rPh sb="0" eb="3">
      <t>ケンシュウセイ</t>
    </rPh>
    <rPh sb="5" eb="6">
      <t>メイ</t>
    </rPh>
    <phoneticPr fontId="3"/>
  </si>
  <si>
    <t>ホテル宿泊料（シングル1名1室）／第一ホテル両国（東京）</t>
    <rPh sb="3" eb="6">
      <t>シュクハクリョウ</t>
    </rPh>
    <rPh sb="12" eb="13">
      <t>メイ</t>
    </rPh>
    <rPh sb="14" eb="15">
      <t>シツ</t>
    </rPh>
    <rPh sb="17" eb="18">
      <t>ダイ</t>
    </rPh>
    <rPh sb="18" eb="19">
      <t>イチ</t>
    </rPh>
    <rPh sb="22" eb="24">
      <t>リョウゴク</t>
    </rPh>
    <rPh sb="25" eb="27">
      <t>トウキョウ</t>
    </rPh>
    <phoneticPr fontId="3"/>
  </si>
  <si>
    <t>随行3名</t>
    <rPh sb="0" eb="2">
      <t>ズイコウ</t>
    </rPh>
    <rPh sb="3" eb="4">
      <t>メイ</t>
    </rPh>
    <phoneticPr fontId="3"/>
  </si>
  <si>
    <t>ホテル宿泊料(ツイン2名1室)／新大阪ワシントンホテルプラザ（大阪）</t>
    <rPh sb="3" eb="6">
      <t>シュクハクリョウ</t>
    </rPh>
    <rPh sb="11" eb="12">
      <t>メイ</t>
    </rPh>
    <rPh sb="13" eb="14">
      <t>シツ</t>
    </rPh>
    <rPh sb="16" eb="17">
      <t>シン</t>
    </rPh>
    <rPh sb="17" eb="19">
      <t>オオサカ</t>
    </rPh>
    <rPh sb="31" eb="33">
      <t>オオサカ</t>
    </rPh>
    <phoneticPr fontId="3"/>
  </si>
  <si>
    <t>ホテル宿泊料(シングル1名1室）／新大阪ワシントンホテルプラザ（大阪）</t>
    <rPh sb="3" eb="6">
      <t>シュクハクリョウ</t>
    </rPh>
    <rPh sb="12" eb="13">
      <t>メイ</t>
    </rPh>
    <rPh sb="14" eb="15">
      <t>シツ</t>
    </rPh>
    <rPh sb="17" eb="18">
      <t>シン</t>
    </rPh>
    <rPh sb="18" eb="20">
      <t>オオサカ</t>
    </rPh>
    <rPh sb="32" eb="34">
      <t>オオサカ</t>
    </rPh>
    <phoneticPr fontId="3"/>
  </si>
  <si>
    <t>エスコートガイド(東京)</t>
    <rPh sb="9" eb="11">
      <t>トウキョウ</t>
    </rPh>
    <phoneticPr fontId="3"/>
  </si>
  <si>
    <t>東京タワー入場料（研修生）</t>
    <rPh sb="0" eb="2">
      <t>トウキョウ</t>
    </rPh>
    <rPh sb="5" eb="8">
      <t>ニュウジョウリョウ</t>
    </rPh>
    <rPh sb="9" eb="12">
      <t>ケンシュウセイ</t>
    </rPh>
    <phoneticPr fontId="3"/>
  </si>
  <si>
    <t>実費精算</t>
    <rPh sb="0" eb="4">
      <t>ジッピセイサン</t>
    </rPh>
    <phoneticPr fontId="3"/>
  </si>
  <si>
    <t>東京タワー入場料（随行者）</t>
    <rPh sb="0" eb="2">
      <t>トウキョウ</t>
    </rPh>
    <rPh sb="5" eb="8">
      <t>ニュウジョウリョウ</t>
    </rPh>
    <rPh sb="9" eb="12">
      <t>ズイコウシャ</t>
    </rPh>
    <phoneticPr fontId="3"/>
  </si>
  <si>
    <t>深川江戸資料館（研修生）</t>
    <rPh sb="0" eb="7">
      <t>フカガワエドシリョウカン</t>
    </rPh>
    <rPh sb="8" eb="11">
      <t>ケンシュウセイ</t>
    </rPh>
    <phoneticPr fontId="3"/>
  </si>
  <si>
    <t>深川江戸資料館（随行者）</t>
    <rPh sb="0" eb="7">
      <t>フカガワエドシリョウカン</t>
    </rPh>
    <rPh sb="8" eb="11">
      <t>ズイコウシャ</t>
    </rPh>
    <phoneticPr fontId="3"/>
  </si>
  <si>
    <t>弁当（昼食）</t>
    <rPh sb="0" eb="2">
      <t>ベントウ</t>
    </rPh>
    <rPh sb="3" eb="5">
      <t>チュウショク</t>
    </rPh>
    <phoneticPr fontId="3"/>
  </si>
  <si>
    <t>ウ．日帰り旅行</t>
    <rPh sb="2" eb="4">
      <t>ヒガエ</t>
    </rPh>
    <rPh sb="5" eb="7">
      <t>リョコウ</t>
    </rPh>
    <phoneticPr fontId="3"/>
  </si>
  <si>
    <t>a. 中型バス借上料／関西国際センター⇔佐野高校</t>
    <rPh sb="3" eb="5">
      <t>チュウガタ</t>
    </rPh>
    <rPh sb="7" eb="8">
      <t>シャク</t>
    </rPh>
    <rPh sb="8" eb="9">
      <t>ジョウ</t>
    </rPh>
    <rPh sb="9" eb="10">
      <t>リョウ</t>
    </rPh>
    <rPh sb="11" eb="15">
      <t>カンサイコクサイ</t>
    </rPh>
    <rPh sb="20" eb="22">
      <t>サノ</t>
    </rPh>
    <rPh sb="22" eb="24">
      <t>コウコウ</t>
    </rPh>
    <phoneticPr fontId="3"/>
  </si>
  <si>
    <t>b. 中型バス借上料／関西国際センター⇔京都</t>
    <rPh sb="3" eb="5">
      <t>チュウガタ</t>
    </rPh>
    <rPh sb="7" eb="8">
      <t>シャク</t>
    </rPh>
    <rPh sb="8" eb="9">
      <t>ジョウ</t>
    </rPh>
    <rPh sb="9" eb="10">
      <t>リョウ</t>
    </rPh>
    <rPh sb="11" eb="15">
      <t>カンサイコクサイ</t>
    </rPh>
    <rPh sb="20" eb="22">
      <t>キョウト</t>
    </rPh>
    <phoneticPr fontId="3"/>
  </si>
  <si>
    <t>　 日本語エスコートガイド（京都）</t>
    <rPh sb="2" eb="5">
      <t>ニホンゴ</t>
    </rPh>
    <rPh sb="14" eb="16">
      <t>キョウト</t>
    </rPh>
    <phoneticPr fontId="3"/>
  </si>
  <si>
    <t xml:space="preserve">   金閣寺拝観料</t>
    <rPh sb="3" eb="6">
      <t>キンカクジ</t>
    </rPh>
    <rPh sb="6" eb="9">
      <t>ハイカンリョウ</t>
    </rPh>
    <phoneticPr fontId="3"/>
  </si>
  <si>
    <t xml:space="preserve">   友禅染体験</t>
    <rPh sb="3" eb="6">
      <t>ユウゼンゾメ</t>
    </rPh>
    <rPh sb="6" eb="8">
      <t>タイケン</t>
    </rPh>
    <phoneticPr fontId="3"/>
  </si>
  <si>
    <t>（４）カウンターパート大学生研修（冬）＜CP4＞</t>
    <phoneticPr fontId="3"/>
  </si>
  <si>
    <t>ア．広島研修旅行</t>
    <rPh sb="2" eb="4">
      <t>ヒロシマ</t>
    </rPh>
    <rPh sb="4" eb="8">
      <t>ケンシュウリョコウ</t>
    </rPh>
    <phoneticPr fontId="3"/>
  </si>
  <si>
    <t>新幹線/福山⇒新大阪</t>
    <rPh sb="4" eb="6">
      <t>フクヤマ</t>
    </rPh>
    <phoneticPr fontId="3"/>
  </si>
  <si>
    <t>随行3名含む</t>
    <rPh sb="3" eb="4">
      <t>メイ</t>
    </rPh>
    <rPh sb="4" eb="5">
      <t>フク</t>
    </rPh>
    <phoneticPr fontId="3"/>
  </si>
  <si>
    <t>大型バス借上料／関西国際センター⇒新大阪</t>
    <rPh sb="0" eb="1">
      <t>ダイ</t>
    </rPh>
    <rPh sb="1" eb="2">
      <t>ガタ</t>
    </rPh>
    <rPh sb="4" eb="6">
      <t>カリア</t>
    </rPh>
    <rPh sb="6" eb="7">
      <t>リョウ</t>
    </rPh>
    <rPh sb="8" eb="10">
      <t>カンサイ</t>
    </rPh>
    <rPh sb="10" eb="12">
      <t>コクサイ</t>
    </rPh>
    <rPh sb="17" eb="20">
      <t>シンオオサカ</t>
    </rPh>
    <phoneticPr fontId="3"/>
  </si>
  <si>
    <t>大型バス借上料／JR広島駅⇒宮島口</t>
    <rPh sb="4" eb="5">
      <t>カ</t>
    </rPh>
    <rPh sb="5" eb="6">
      <t>ア</t>
    </rPh>
    <rPh sb="6" eb="7">
      <t>リョウ</t>
    </rPh>
    <rPh sb="10" eb="13">
      <t>ヒロシマエキ</t>
    </rPh>
    <rPh sb="14" eb="17">
      <t>ミヤジマグチ</t>
    </rPh>
    <phoneticPr fontId="3"/>
  </si>
  <si>
    <t>大型バス借上料／宮島口⇒平和記念公園⇒ホテル</t>
    <rPh sb="4" eb="5">
      <t>カ</t>
    </rPh>
    <rPh sb="5" eb="6">
      <t>ア</t>
    </rPh>
    <rPh sb="6" eb="7">
      <t>リョウ</t>
    </rPh>
    <rPh sb="8" eb="11">
      <t>ミヤジマグチ</t>
    </rPh>
    <rPh sb="12" eb="18">
      <t>ヘイワキネンコウエン</t>
    </rPh>
    <phoneticPr fontId="3"/>
  </si>
  <si>
    <t>大型バス借上料／ホテル⇒しまなみ海道⇒因島大橋⇒ロープウェイ⇒JR福山駅</t>
    <rPh sb="4" eb="5">
      <t>カ</t>
    </rPh>
    <rPh sb="5" eb="6">
      <t>ア</t>
    </rPh>
    <rPh sb="6" eb="7">
      <t>リョウ</t>
    </rPh>
    <rPh sb="16" eb="18">
      <t>カイドウ</t>
    </rPh>
    <rPh sb="19" eb="23">
      <t>インノシマオオハシ</t>
    </rPh>
    <rPh sb="33" eb="36">
      <t>フクヤマエキ</t>
    </rPh>
    <phoneticPr fontId="3"/>
  </si>
  <si>
    <t>大型バス借上料／新大阪⇒関西国際センター</t>
    <rPh sb="0" eb="1">
      <t>ダイ</t>
    </rPh>
    <rPh sb="1" eb="2">
      <t>ガタ</t>
    </rPh>
    <rPh sb="4" eb="6">
      <t>カリア</t>
    </rPh>
    <rPh sb="6" eb="7">
      <t>リョウ</t>
    </rPh>
    <rPh sb="8" eb="11">
      <t>シンオオサカ</t>
    </rPh>
    <rPh sb="12" eb="14">
      <t>カンサイ</t>
    </rPh>
    <rPh sb="14" eb="16">
      <t>コクサイ</t>
    </rPh>
    <phoneticPr fontId="3"/>
  </si>
  <si>
    <t>研修生30名</t>
    <rPh sb="0" eb="3">
      <t>ケンシュウセイ</t>
    </rPh>
    <rPh sb="5" eb="6">
      <t>メイ</t>
    </rPh>
    <phoneticPr fontId="3"/>
  </si>
  <si>
    <t>随行者3名</t>
    <rPh sb="0" eb="3">
      <t>ズイコウシャ</t>
    </rPh>
    <rPh sb="4" eb="5">
      <t>メイ</t>
    </rPh>
    <phoneticPr fontId="3"/>
  </si>
  <si>
    <t>ホテル宿泊料（シングル1名1室）／ルートイン三原駅前</t>
    <rPh sb="3" eb="6">
      <t>シュクハクリョウ</t>
    </rPh>
    <rPh sb="12" eb="13">
      <t>メイ</t>
    </rPh>
    <rPh sb="14" eb="15">
      <t>シツ</t>
    </rPh>
    <rPh sb="22" eb="24">
      <t>ミハラ</t>
    </rPh>
    <rPh sb="24" eb="26">
      <t>エキマエ</t>
    </rPh>
    <phoneticPr fontId="3"/>
  </si>
  <si>
    <t>随行3名含む</t>
    <rPh sb="0" eb="2">
      <t>ズイコウ</t>
    </rPh>
    <rPh sb="3" eb="4">
      <t>メイ</t>
    </rPh>
    <rPh sb="4" eb="5">
      <t>フク</t>
    </rPh>
    <phoneticPr fontId="3"/>
  </si>
  <si>
    <t>日本語エスコートガイド(広島)</t>
  </si>
  <si>
    <t>日本語エスコートガイド(尾道・しまなみ街道)</t>
  </si>
  <si>
    <t>イ．日帰り旅行</t>
    <rPh sb="2" eb="4">
      <t>ヒガエ</t>
    </rPh>
    <rPh sb="5" eb="7">
      <t>リョコウ</t>
    </rPh>
    <phoneticPr fontId="3"/>
  </si>
  <si>
    <t>a.大型バス借上料／関西国際センター⇔コクヨ</t>
    <rPh sb="10" eb="14">
      <t>カンサイコクサイ</t>
    </rPh>
    <phoneticPr fontId="3"/>
  </si>
  <si>
    <t>b.大型バス借上料／関西国際センター⇔奈良</t>
    <rPh sb="10" eb="14">
      <t>カンサイコクサイ</t>
    </rPh>
    <rPh sb="19" eb="21">
      <t>ナラ</t>
    </rPh>
    <phoneticPr fontId="3"/>
  </si>
  <si>
    <t>　 日本語エスコートガイド（奈良）</t>
    <rPh sb="2" eb="5">
      <t>ニホンゴ</t>
    </rPh>
    <rPh sb="14" eb="16">
      <t>ナラ</t>
    </rPh>
    <phoneticPr fontId="3"/>
  </si>
  <si>
    <t>c. 大型バス借り上げ料／関西国際センター⇔阪南市立朝日小学校</t>
    <rPh sb="3" eb="5">
      <t>オオガタ</t>
    </rPh>
    <rPh sb="7" eb="12">
      <t>カリアゲリョウ</t>
    </rPh>
    <rPh sb="13" eb="17">
      <t>カンサイコクサイ</t>
    </rPh>
    <rPh sb="22" eb="26">
      <t>ハンナンシリツ</t>
    </rPh>
    <rPh sb="26" eb="28">
      <t>アサヒ</t>
    </rPh>
    <rPh sb="28" eb="31">
      <t>ショウガッコウ</t>
    </rPh>
    <phoneticPr fontId="3"/>
  </si>
  <si>
    <t>A. 国内接遇業務合計（税抜）</t>
  </si>
  <si>
    <t>2．運営管理費</t>
    <rPh sb="2" eb="4">
      <t>ウンエイ</t>
    </rPh>
    <rPh sb="4" eb="7">
      <t>カンリヒ</t>
    </rPh>
    <phoneticPr fontId="3"/>
  </si>
  <si>
    <t>（1）運営管理費</t>
    <rPh sb="3" eb="5">
      <t>ウンエイ</t>
    </rPh>
    <rPh sb="5" eb="8">
      <t>カンリヒ</t>
    </rPh>
    <phoneticPr fontId="3"/>
  </si>
  <si>
    <t>％</t>
    <phoneticPr fontId="3"/>
  </si>
  <si>
    <t>B. 運営管理費合計（税抜）</t>
    <phoneticPr fontId="3"/>
  </si>
  <si>
    <t>C.合計額（税抜）
「A. 国内接遇業務合計」、「B. 運営管理費合計」の合計金額（A.+B.）</t>
    <phoneticPr fontId="3"/>
  </si>
  <si>
    <t>→ この金額を入札書に記載してください。</t>
    <rPh sb="4" eb="6">
      <t>キンガク</t>
    </rPh>
    <rPh sb="7" eb="9">
      <t>ニュウサツ</t>
    </rPh>
    <rPh sb="9" eb="10">
      <t>ショ</t>
    </rPh>
    <rPh sb="11" eb="13">
      <t>キサイ</t>
    </rPh>
    <phoneticPr fontId="3"/>
  </si>
  <si>
    <t>【記入の際の留意点】
・黄色セルに見積金額（税抜）の入力をお願いします。
・「国内航空券代」、「新幹線代」、各種入場料は実費精算とします（灰色セル箇所）。実費精算の項目については、入札金額内訳書に昨年度の実績額を入力していますので金額の入力は不要です。</t>
    <rPh sb="12" eb="14">
      <t>キイロ</t>
    </rPh>
    <rPh sb="17" eb="21">
      <t>ミツモリキンガク</t>
    </rPh>
    <rPh sb="22" eb="24">
      <t>ゼイヌ</t>
    </rPh>
    <rPh sb="26" eb="28">
      <t>ニュウリョク</t>
    </rPh>
    <rPh sb="30" eb="31">
      <t>ネガ</t>
    </rPh>
    <rPh sb="48" eb="52">
      <t>シンカンセンダイ</t>
    </rPh>
    <rPh sb="54" eb="56">
      <t>カクシュ</t>
    </rPh>
    <rPh sb="56" eb="59">
      <t>ニュウジョウリョウ</t>
    </rPh>
    <rPh sb="69" eb="71">
      <t>ハイイロ</t>
    </rPh>
    <rPh sb="73" eb="75">
      <t>カショ</t>
    </rPh>
    <rPh sb="77" eb="81">
      <t>ジッピセイサン</t>
    </rPh>
    <rPh sb="82" eb="84">
      <t>コウモク</t>
    </rPh>
    <rPh sb="90" eb="97">
      <t>ニュウサツキンガクウチワケショ</t>
    </rPh>
    <rPh sb="98" eb="100">
      <t>サクネン</t>
    </rPh>
    <rPh sb="100" eb="101">
      <t>ド</t>
    </rPh>
    <rPh sb="102" eb="105">
      <t>ジッセキガク</t>
    </rPh>
    <rPh sb="106" eb="108">
      <t>ニュウリョク</t>
    </rPh>
    <rPh sb="115" eb="117">
      <t>キンガク</t>
    </rPh>
    <rPh sb="118" eb="120">
      <t>ニュウリョク</t>
    </rPh>
    <rPh sb="121" eb="123">
      <t>フヨウ</t>
    </rPh>
    <phoneticPr fontId="3"/>
  </si>
  <si>
    <t>エスコート分、実費精算</t>
    <rPh sb="5" eb="6">
      <t>ブン</t>
    </rPh>
    <phoneticPr fontId="3"/>
  </si>
  <si>
    <t>フェリー乗船料（往復）/宮島口～宮島（エスコート）</t>
    <rPh sb="4" eb="6">
      <t>ジョウセン</t>
    </rPh>
    <rPh sb="6" eb="7">
      <t>リョウ</t>
    </rPh>
    <rPh sb="8" eb="10">
      <t>オウフク</t>
    </rPh>
    <rPh sb="12" eb="15">
      <t>ミヤジマグチ</t>
    </rPh>
    <rPh sb="16" eb="18">
      <t>ミヤジマ</t>
    </rPh>
    <phoneticPr fontId="3"/>
  </si>
  <si>
    <t>厳島神社拝殿料（エスコート）</t>
    <rPh sb="0" eb="4">
      <t>イツクシマジンジャ</t>
    </rPh>
    <rPh sb="4" eb="6">
      <t>ハイデン</t>
    </rPh>
    <rPh sb="6" eb="7">
      <t>リョウ</t>
    </rPh>
    <phoneticPr fontId="3"/>
  </si>
  <si>
    <t>平和記念資料館入場料（団体）（エスコート）</t>
    <rPh sb="0" eb="7">
      <t>ヘイワキネンシリョウカン</t>
    </rPh>
    <rPh sb="7" eb="10">
      <t>ニュウジョウリョウ</t>
    </rPh>
    <rPh sb="11" eb="13">
      <t>ダンタイ</t>
    </rPh>
    <phoneticPr fontId="3"/>
  </si>
  <si>
    <t>姫路城入城料（団体）（エスコート）</t>
    <rPh sb="0" eb="3">
      <t>ヒメジジョウ</t>
    </rPh>
    <rPh sb="3" eb="5">
      <t>ニュウジョウ</t>
    </rPh>
    <rPh sb="5" eb="6">
      <t>リョウ</t>
    </rPh>
    <rPh sb="7" eb="9">
      <t>ダンタイ</t>
    </rPh>
    <phoneticPr fontId="3"/>
  </si>
  <si>
    <t>人と防災未来センター入館料（団体）（東館・西館）（エスコート）</t>
    <rPh sb="0" eb="1">
      <t>ヒト</t>
    </rPh>
    <rPh sb="2" eb="6">
      <t>ボウサイミライ</t>
    </rPh>
    <rPh sb="10" eb="13">
      <t>ニュウカンリョウ</t>
    </rPh>
    <rPh sb="14" eb="16">
      <t>ダンタイ</t>
    </rPh>
    <rPh sb="18" eb="20">
      <t>ヒガシカン</t>
    </rPh>
    <rPh sb="21" eb="23">
      <t>ニシカン</t>
    </rPh>
    <phoneticPr fontId="3"/>
  </si>
  <si>
    <t>東京タワー入場料（エスコート）</t>
    <rPh sb="0" eb="2">
      <t>トウキョウ</t>
    </rPh>
    <rPh sb="5" eb="8">
      <t>ニュウジョウリョウ</t>
    </rPh>
    <phoneticPr fontId="3"/>
  </si>
  <si>
    <t>深川江戸資料館（エスコート）</t>
    <rPh sb="0" eb="7">
      <t>フカガワエドシリョウカン</t>
    </rPh>
    <phoneticPr fontId="3"/>
  </si>
  <si>
    <t xml:space="preserve">   金閣寺拝観料（エスコート）</t>
    <rPh sb="3" eb="6">
      <t>キンカクジ</t>
    </rPh>
    <rPh sb="6" eb="9">
      <t>ハイカンリョウ</t>
    </rPh>
    <phoneticPr fontId="3"/>
  </si>
  <si>
    <t>　 東大寺拝観料（団体）</t>
    <rPh sb="2" eb="5">
      <t>トウダイジ</t>
    </rPh>
    <rPh sb="5" eb="8">
      <t>ハイカンリョウ</t>
    </rPh>
    <rPh sb="9" eb="11">
      <t>ダンタイ</t>
    </rPh>
    <phoneticPr fontId="3"/>
  </si>
  <si>
    <t xml:space="preserve"> 　東大寺拝観料（団体）（エスコート）</t>
    <rPh sb="2" eb="5">
      <t>トウダイジ</t>
    </rPh>
    <rPh sb="5" eb="8">
      <t>ハイカンリョウ</t>
    </rPh>
    <rPh sb="9" eb="11">
      <t>ダンタイ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</si>
</sst>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quot;台&quot;"/>
    <numFmt numFmtId="179" formatCode="#&quot;日&quot;"/>
    <numFmt numFmtId="180" formatCode="#&quot;名&quot;"/>
    <numFmt numFmtId="181" formatCode="#&quot;回&quot;"/>
    <numFmt numFmtId="182" formatCode="#&quot;泊&quot;"/>
  </numFmts>
  <fonts count="25" x14ac:knownFonts="1">
    <font>
      <sz val="11"/>
      <name val="ＭＳ Ｐゴシック"/>
      <family val="3"/>
      <charset val="128"/>
    </font>
    <font>
      <sz val="11"/>
      <name val="ＭＳ Ｐゴシック"/>
      <family val="3"/>
      <charset val="128"/>
    </font>
    <font>
      <b/>
      <sz val="14"/>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b/>
      <sz val="12"/>
      <name val="ＭＳ Ｐ明朝"/>
      <family val="1"/>
      <charset val="128"/>
    </font>
    <font>
      <b/>
      <sz val="12"/>
      <color rgb="FFFF0000"/>
      <name val="ＭＳ Ｐ明朝"/>
      <family val="1"/>
      <charset val="128"/>
    </font>
    <font>
      <sz val="11"/>
      <color rgb="FFFF0000"/>
      <name val="ＭＳ Ｐゴシック"/>
      <family val="3"/>
      <charset val="128"/>
    </font>
    <font>
      <sz val="12"/>
      <color rgb="FFFF0000"/>
      <name val="ＭＳ Ｐ明朝"/>
      <family val="1"/>
      <charset val="128"/>
    </font>
    <font>
      <sz val="12"/>
      <color theme="1"/>
      <name val="ＭＳ Ｐ明朝"/>
      <family val="1"/>
    </font>
    <font>
      <b/>
      <sz val="12"/>
      <color theme="1"/>
      <name val="ＭＳ Ｐ明朝"/>
      <family val="1"/>
    </font>
    <font>
      <sz val="12"/>
      <color theme="1"/>
      <name val="ＭＳ Ｐ明朝"/>
      <family val="1"/>
      <charset val="128"/>
    </font>
    <font>
      <b/>
      <sz val="12"/>
      <color theme="1"/>
      <name val="ＭＳ Ｐ明朝"/>
      <family val="1"/>
      <charset val="128"/>
    </font>
    <font>
      <sz val="10"/>
      <color rgb="FF3333FF"/>
      <name val="ＭＳ Ｐ明朝"/>
      <family val="1"/>
      <charset val="128"/>
    </font>
    <font>
      <sz val="10"/>
      <color theme="1"/>
      <name val="ＭＳ Ｐ明朝"/>
      <family val="1"/>
      <charset val="128"/>
    </font>
    <font>
      <b/>
      <sz val="10"/>
      <color rgb="FFFF0000"/>
      <name val="ＭＳ Ｐ明朝"/>
      <family val="1"/>
      <charset val="128"/>
    </font>
    <font>
      <sz val="10"/>
      <name val="ＭＳ Ｐ明朝"/>
      <family val="1"/>
    </font>
    <font>
      <sz val="11"/>
      <color theme="1"/>
      <name val="ＭＳ Ｐ明朝"/>
      <family val="1"/>
      <charset val="128"/>
    </font>
    <font>
      <b/>
      <u/>
      <sz val="12"/>
      <name val="ＭＳ Ｐ明朝"/>
      <family val="1"/>
      <charset val="128"/>
    </font>
    <font>
      <sz val="9"/>
      <name val="ＭＳ Ｐ明朝"/>
      <family val="1"/>
      <charset val="128"/>
    </font>
    <font>
      <b/>
      <u/>
      <sz val="10"/>
      <name val="ＭＳ Ｐ明朝"/>
      <family val="1"/>
      <charset val="128"/>
    </font>
    <font>
      <b/>
      <sz val="12"/>
      <color rgb="FF000000"/>
      <name val="ＭＳ Ｐ明朝"/>
      <family val="1"/>
      <charset val="128"/>
    </font>
    <font>
      <b/>
      <sz val="10"/>
      <name val="ＭＳ Ｐ明朝"/>
      <family val="1"/>
      <charset val="128"/>
    </font>
    <font>
      <sz val="12"/>
      <color rgb="FF000000"/>
      <name val="ＭＳ Ｐ明朝"/>
      <family val="1"/>
      <charset val="128"/>
    </font>
  </fonts>
  <fills count="10">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bgColor indexed="64"/>
      </patternFill>
    </fill>
    <fill>
      <patternFill patternType="solid">
        <fgColor theme="7"/>
        <bgColor indexed="64"/>
      </patternFill>
    </fill>
    <fill>
      <patternFill patternType="solid">
        <fgColor rgb="FFFF0000"/>
        <bgColor indexed="64"/>
      </patternFill>
    </fill>
    <fill>
      <patternFill patternType="solid">
        <fgColor theme="5"/>
        <bgColor indexed="64"/>
      </patternFill>
    </fill>
  </fills>
  <borders count="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138">
    <xf numFmtId="0" fontId="0" fillId="0" borderId="0" xfId="0"/>
    <xf numFmtId="0" fontId="4" fillId="0" borderId="0" xfId="0" applyFont="1" applyAlignment="1" applyProtection="1">
      <alignment horizontal="right" shrinkToFit="1"/>
      <protection locked="0"/>
    </xf>
    <xf numFmtId="0" fontId="4" fillId="0" borderId="0" xfId="0" applyFont="1" applyAlignment="1" applyProtection="1">
      <alignment horizontal="right" vertical="center" shrinkToFit="1"/>
      <protection locked="0"/>
    </xf>
    <xf numFmtId="0" fontId="5" fillId="0" borderId="0" xfId="0" applyFont="1" applyAlignment="1">
      <alignment vertical="center"/>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xf numFmtId="0" fontId="9" fillId="0" borderId="1" xfId="0" applyFont="1" applyBorder="1"/>
    <xf numFmtId="176"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177" fontId="5" fillId="0" borderId="5" xfId="0" applyNumberFormat="1" applyFont="1" applyBorder="1" applyAlignment="1">
      <alignment horizontal="center" vertical="center"/>
    </xf>
    <xf numFmtId="0" fontId="4" fillId="0" borderId="6"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5" fillId="2" borderId="7" xfId="0" applyFont="1" applyFill="1" applyBorder="1" applyAlignment="1">
      <alignment vertical="center"/>
    </xf>
    <xf numFmtId="0" fontId="5" fillId="2" borderId="8" xfId="0" applyFont="1" applyFill="1" applyBorder="1" applyAlignment="1">
      <alignment vertical="center"/>
    </xf>
    <xf numFmtId="176" fontId="5" fillId="2" borderId="8" xfId="0" applyNumberFormat="1" applyFont="1" applyFill="1" applyBorder="1" applyAlignment="1">
      <alignment vertical="center"/>
    </xf>
    <xf numFmtId="0" fontId="5" fillId="2" borderId="8" xfId="0" applyFont="1" applyFill="1" applyBorder="1" applyAlignment="1">
      <alignment horizontal="right" vertical="center" indent="1"/>
    </xf>
    <xf numFmtId="176" fontId="5" fillId="2" borderId="8" xfId="0" applyNumberFormat="1" applyFont="1" applyFill="1" applyBorder="1" applyAlignment="1">
      <alignment horizontal="right" vertical="center" indent="1"/>
    </xf>
    <xf numFmtId="0" fontId="5" fillId="2" borderId="9" xfId="0" applyFont="1" applyFill="1" applyBorder="1" applyAlignment="1" applyProtection="1">
      <alignment horizontal="left" vertical="center" wrapText="1" shrinkToFit="1"/>
      <protection locked="0"/>
    </xf>
    <xf numFmtId="0" fontId="4" fillId="0" borderId="0" xfId="0" applyFont="1" applyAlignment="1" applyProtection="1">
      <alignment vertical="top" shrinkToFit="1"/>
      <protection locked="0"/>
    </xf>
    <xf numFmtId="0" fontId="4" fillId="0" borderId="0" xfId="0" applyFont="1" applyAlignment="1">
      <alignment vertical="center"/>
    </xf>
    <xf numFmtId="0" fontId="10" fillId="0" borderId="10" xfId="0" applyFont="1" applyBorder="1" applyAlignment="1">
      <alignment vertical="center"/>
    </xf>
    <xf numFmtId="0" fontId="11" fillId="0" borderId="11" xfId="0" applyFont="1" applyBorder="1" applyAlignment="1">
      <alignment vertical="center"/>
    </xf>
    <xf numFmtId="0" fontId="12" fillId="0" borderId="12" xfId="0" applyFont="1" applyBorder="1" applyAlignment="1">
      <alignment vertical="center"/>
    </xf>
    <xf numFmtId="176" fontId="12" fillId="0" borderId="12" xfId="0" applyNumberFormat="1" applyFont="1" applyBorder="1" applyAlignment="1">
      <alignment horizontal="center" vertical="center"/>
    </xf>
    <xf numFmtId="0" fontId="12" fillId="0" borderId="12" xfId="0" applyFont="1" applyBorder="1" applyAlignment="1">
      <alignment horizontal="center" vertical="center"/>
    </xf>
    <xf numFmtId="0" fontId="12" fillId="0" borderId="12" xfId="0" applyFont="1" applyBorder="1" applyAlignment="1">
      <alignment horizontal="right" vertical="center" indent="1"/>
    </xf>
    <xf numFmtId="176" fontId="12" fillId="0" borderId="12" xfId="0" applyNumberFormat="1" applyFont="1" applyBorder="1" applyAlignment="1">
      <alignment horizontal="right" vertical="center" indent="1"/>
    </xf>
    <xf numFmtId="0" fontId="4" fillId="0" borderId="0" xfId="0" applyFont="1" applyAlignment="1" applyProtection="1">
      <alignment horizontal="left" vertical="center" shrinkToFit="1"/>
      <protection locked="0"/>
    </xf>
    <xf numFmtId="0" fontId="12" fillId="0" borderId="14" xfId="0" applyFont="1" applyBorder="1" applyAlignment="1" applyProtection="1">
      <alignment horizontal="left" vertical="center" shrinkToFit="1"/>
      <protection locked="0"/>
    </xf>
    <xf numFmtId="0" fontId="13" fillId="0" borderId="12" xfId="0" applyFont="1" applyBorder="1" applyAlignment="1">
      <alignment vertical="center"/>
    </xf>
    <xf numFmtId="176" fontId="12" fillId="3" borderId="12" xfId="0" applyNumberFormat="1" applyFont="1" applyFill="1" applyBorder="1" applyAlignment="1" applyProtection="1">
      <alignment horizontal="center" vertical="center"/>
      <protection locked="0"/>
    </xf>
    <xf numFmtId="178" fontId="12" fillId="0" borderId="12" xfId="0" applyNumberFormat="1" applyFont="1" applyBorder="1" applyAlignment="1">
      <alignment horizontal="right" vertical="center" indent="1"/>
    </xf>
    <xf numFmtId="179" fontId="12" fillId="0" borderId="12" xfId="0" applyNumberFormat="1" applyFont="1" applyBorder="1" applyAlignment="1">
      <alignment horizontal="right" vertical="center" indent="1"/>
    </xf>
    <xf numFmtId="0" fontId="12" fillId="0" borderId="10" xfId="0" applyFont="1" applyBorder="1" applyAlignment="1">
      <alignment vertical="center"/>
    </xf>
    <xf numFmtId="0" fontId="14" fillId="0" borderId="0" xfId="0" applyFont="1" applyAlignment="1" applyProtection="1">
      <alignment horizontal="left" vertical="center" shrinkToFit="1"/>
      <protection locked="0"/>
    </xf>
    <xf numFmtId="0" fontId="14" fillId="0" borderId="0" xfId="0" applyFont="1" applyAlignment="1">
      <alignment vertical="center"/>
    </xf>
    <xf numFmtId="176" fontId="12" fillId="0" borderId="12" xfId="0" applyNumberFormat="1" applyFont="1" applyBorder="1" applyAlignment="1" applyProtection="1">
      <alignment horizontal="center" vertical="center"/>
      <protection locked="0"/>
    </xf>
    <xf numFmtId="180" fontId="12" fillId="0" borderId="12" xfId="0" applyNumberFormat="1" applyFont="1" applyBorder="1" applyAlignment="1">
      <alignment horizontal="right" vertical="center" indent="1"/>
    </xf>
    <xf numFmtId="181" fontId="12" fillId="0" borderId="12" xfId="0" applyNumberFormat="1" applyFont="1" applyBorder="1" applyAlignment="1">
      <alignment horizontal="right" vertical="center" indent="1"/>
    </xf>
    <xf numFmtId="0" fontId="12" fillId="0" borderId="14" xfId="0" applyFont="1" applyBorder="1" applyAlignment="1" applyProtection="1">
      <alignment horizontal="left" vertical="center" wrapText="1" shrinkToFit="1"/>
      <protection locked="0"/>
    </xf>
    <xf numFmtId="0" fontId="4" fillId="0" borderId="0" xfId="0" applyFont="1" applyAlignment="1" applyProtection="1">
      <alignment horizontal="left" vertical="center" wrapText="1" shrinkToFit="1"/>
      <protection locked="0"/>
    </xf>
    <xf numFmtId="182" fontId="12" fillId="0" borderId="12" xfId="0" applyNumberFormat="1" applyFont="1" applyBorder="1" applyAlignment="1">
      <alignment horizontal="right" vertical="center" indent="1"/>
    </xf>
    <xf numFmtId="3" fontId="12" fillId="3" borderId="12" xfId="0" applyNumberFormat="1" applyFont="1" applyFill="1" applyBorder="1" applyAlignment="1">
      <alignment horizontal="center" vertical="center"/>
    </xf>
    <xf numFmtId="0" fontId="15" fillId="0" borderId="12" xfId="0" applyFont="1" applyBorder="1" applyAlignment="1">
      <alignment horizontal="center" vertical="center"/>
    </xf>
    <xf numFmtId="0" fontId="13" fillId="0" borderId="14" xfId="0" applyFont="1" applyBorder="1" applyAlignment="1" applyProtection="1">
      <alignment horizontal="left" vertical="center" shrinkToFit="1"/>
      <protection locked="0"/>
    </xf>
    <xf numFmtId="0" fontId="16" fillId="0" borderId="0" xfId="0" applyFont="1" applyAlignment="1" applyProtection="1">
      <alignment horizontal="left" vertical="center" shrinkToFit="1"/>
      <protection locked="0"/>
    </xf>
    <xf numFmtId="0" fontId="12" fillId="0" borderId="15" xfId="0" applyFont="1" applyBorder="1" applyAlignment="1">
      <alignment vertical="center"/>
    </xf>
    <xf numFmtId="38" fontId="12" fillId="3" borderId="12" xfId="1" applyFont="1" applyFill="1" applyBorder="1" applyAlignment="1">
      <alignment horizontal="center" vertical="center"/>
    </xf>
    <xf numFmtId="0" fontId="12" fillId="0" borderId="16" xfId="0" applyFont="1" applyBorder="1" applyAlignment="1">
      <alignment vertical="center"/>
    </xf>
    <xf numFmtId="0" fontId="12" fillId="0" borderId="12" xfId="0" applyFont="1" applyBorder="1" applyAlignment="1" applyProtection="1">
      <alignment horizontal="center" vertical="center" shrinkToFit="1"/>
      <protection locked="0"/>
    </xf>
    <xf numFmtId="0" fontId="12" fillId="0" borderId="17"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0" xfId="0" applyFont="1" applyAlignment="1">
      <alignment vertical="center"/>
    </xf>
    <xf numFmtId="0" fontId="12" fillId="0" borderId="17" xfId="0" applyFont="1" applyBorder="1" applyAlignment="1" applyProtection="1">
      <alignment horizontal="left" vertical="center" wrapText="1" shrinkToFit="1"/>
      <protection locked="0"/>
    </xf>
    <xf numFmtId="0" fontId="13" fillId="0" borderId="17" xfId="0" applyFont="1" applyBorder="1" applyAlignment="1" applyProtection="1">
      <alignment horizontal="left" vertical="center" shrinkToFit="1"/>
      <protection locked="0"/>
    </xf>
    <xf numFmtId="0" fontId="12" fillId="0" borderId="19" xfId="0" applyFont="1" applyBorder="1" applyAlignment="1">
      <alignment vertical="center"/>
    </xf>
    <xf numFmtId="0" fontId="12" fillId="0" borderId="20" xfId="0" applyFont="1" applyBorder="1" applyAlignment="1" applyProtection="1">
      <alignment horizontal="left" vertical="center" shrinkToFit="1"/>
      <protection locked="0"/>
    </xf>
    <xf numFmtId="0" fontId="18" fillId="0" borderId="20" xfId="0" applyFont="1" applyBorder="1" applyAlignment="1" applyProtection="1">
      <alignment horizontal="left" vertical="center" wrapText="1" shrinkToFit="1"/>
      <protection locked="0"/>
    </xf>
    <xf numFmtId="0" fontId="15" fillId="0" borderId="19" xfId="0" applyFont="1" applyBorder="1" applyAlignment="1">
      <alignment vertical="center"/>
    </xf>
    <xf numFmtId="0" fontId="12" fillId="0" borderId="20" xfId="0" applyFont="1" applyBorder="1" applyAlignment="1" applyProtection="1">
      <alignment horizontal="left" vertical="center" wrapText="1" shrinkToFit="1"/>
      <protection locked="0"/>
    </xf>
    <xf numFmtId="176" fontId="12" fillId="3" borderId="12" xfId="0" applyNumberFormat="1" applyFont="1" applyFill="1" applyBorder="1" applyAlignment="1">
      <alignment horizontal="center" vertical="center"/>
    </xf>
    <xf numFmtId="0" fontId="5" fillId="0" borderId="21" xfId="0" applyFont="1" applyBorder="1" applyAlignment="1">
      <alignment vertical="center"/>
    </xf>
    <xf numFmtId="0" fontId="5" fillId="0" borderId="1" xfId="0" applyFont="1" applyBorder="1" applyAlignment="1">
      <alignment horizontal="center" vertical="center"/>
    </xf>
    <xf numFmtId="0" fontId="12" fillId="0" borderId="22" xfId="0" applyFont="1" applyBorder="1" applyAlignment="1" applyProtection="1">
      <alignment horizontal="left" vertical="center" shrinkToFit="1"/>
      <protection locked="0"/>
    </xf>
    <xf numFmtId="0" fontId="5" fillId="4" borderId="2" xfId="0" applyFont="1" applyFill="1" applyBorder="1" applyAlignment="1">
      <alignment vertical="center"/>
    </xf>
    <xf numFmtId="0" fontId="5" fillId="4" borderId="3" xfId="0" applyFont="1" applyFill="1" applyBorder="1" applyAlignment="1">
      <alignment vertical="center"/>
    </xf>
    <xf numFmtId="0" fontId="19" fillId="4" borderId="3" xfId="0" applyFont="1" applyFill="1" applyBorder="1" applyAlignment="1">
      <alignment vertical="center"/>
    </xf>
    <xf numFmtId="176" fontId="5" fillId="4" borderId="3"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5" fillId="4" borderId="3" xfId="0" applyFont="1" applyFill="1" applyBorder="1" applyAlignment="1">
      <alignment horizontal="right" vertical="center" indent="1"/>
    </xf>
    <xf numFmtId="176" fontId="6" fillId="4" borderId="23" xfId="0" applyNumberFormat="1" applyFont="1" applyFill="1" applyBorder="1" applyAlignment="1">
      <alignment horizontal="right" vertical="center" indent="1"/>
    </xf>
    <xf numFmtId="0" fontId="12" fillId="4" borderId="24" xfId="0" applyFont="1" applyFill="1" applyBorder="1" applyAlignment="1" applyProtection="1">
      <alignment horizontal="left" vertical="center" shrinkToFit="1"/>
      <protection locked="0"/>
    </xf>
    <xf numFmtId="0" fontId="5" fillId="0" borderId="15" xfId="0" applyFont="1" applyBorder="1" applyAlignment="1">
      <alignment vertical="center"/>
    </xf>
    <xf numFmtId="176"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indent="1"/>
    </xf>
    <xf numFmtId="176" fontId="5" fillId="0" borderId="0" xfId="0" applyNumberFormat="1" applyFont="1" applyAlignment="1">
      <alignment horizontal="right" vertical="center" indent="1"/>
    </xf>
    <xf numFmtId="0" fontId="12" fillId="0" borderId="18" xfId="0" applyFont="1" applyBorder="1" applyAlignment="1" applyProtection="1">
      <alignment horizontal="left" vertical="center" shrinkToFit="1"/>
      <protection locked="0"/>
    </xf>
    <xf numFmtId="0" fontId="5" fillId="2" borderId="25" xfId="0" applyFont="1" applyFill="1" applyBorder="1" applyAlignment="1">
      <alignment vertical="center"/>
    </xf>
    <xf numFmtId="0" fontId="5" fillId="2" borderId="26" xfId="0" applyFont="1" applyFill="1" applyBorder="1" applyAlignment="1">
      <alignment vertical="center"/>
    </xf>
    <xf numFmtId="176" fontId="5" fillId="2" borderId="26" xfId="0" applyNumberFormat="1" applyFont="1" applyFill="1" applyBorder="1" applyAlignment="1">
      <alignment vertical="center"/>
    </xf>
    <xf numFmtId="0" fontId="5" fillId="2" borderId="26" xfId="0" applyFont="1" applyFill="1" applyBorder="1" applyAlignment="1">
      <alignment horizontal="right" vertical="center" indent="1"/>
    </xf>
    <xf numFmtId="176" fontId="5" fillId="2" borderId="26" xfId="0" applyNumberFormat="1" applyFont="1" applyFill="1" applyBorder="1" applyAlignment="1">
      <alignment horizontal="right" vertical="center" indent="1"/>
    </xf>
    <xf numFmtId="176" fontId="5" fillId="4" borderId="3" xfId="0" applyNumberFormat="1" applyFont="1" applyFill="1" applyBorder="1" applyAlignment="1">
      <alignment vertical="center"/>
    </xf>
    <xf numFmtId="176" fontId="5" fillId="0" borderId="0" xfId="0" applyNumberFormat="1" applyFont="1" applyAlignment="1">
      <alignment vertical="center"/>
    </xf>
    <xf numFmtId="0" fontId="13" fillId="2" borderId="27" xfId="0" applyFont="1" applyFill="1" applyBorder="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5" fillId="0" borderId="28" xfId="0" applyFont="1" applyBorder="1" applyAlignment="1">
      <alignment vertical="center"/>
    </xf>
    <xf numFmtId="0" fontId="5" fillId="0" borderId="12" xfId="0" applyFont="1" applyBorder="1" applyAlignment="1">
      <alignment vertical="center"/>
    </xf>
    <xf numFmtId="176" fontId="5" fillId="0" borderId="12" xfId="0" applyNumberFormat="1" applyFont="1" applyBorder="1" applyAlignment="1">
      <alignment horizontal="center" vertical="center"/>
    </xf>
    <xf numFmtId="0" fontId="5" fillId="0" borderId="12" xfId="0" applyFont="1" applyBorder="1" applyAlignment="1">
      <alignment horizontal="center" vertical="center"/>
    </xf>
    <xf numFmtId="10" fontId="5" fillId="3" borderId="12" xfId="2" applyNumberFormat="1" applyFont="1" applyFill="1" applyBorder="1" applyAlignment="1" applyProtection="1">
      <alignment horizontal="right" vertical="center" indent="1"/>
      <protection locked="0"/>
    </xf>
    <xf numFmtId="0" fontId="5" fillId="0" borderId="12" xfId="0" applyFont="1" applyBorder="1" applyAlignment="1">
      <alignment horizontal="right" vertical="center" indent="1"/>
    </xf>
    <xf numFmtId="176" fontId="5" fillId="0" borderId="12" xfId="0" applyNumberFormat="1" applyFont="1" applyBorder="1" applyAlignment="1">
      <alignment horizontal="right" vertical="center" indent="1"/>
    </xf>
    <xf numFmtId="0" fontId="15" fillId="0" borderId="13" xfId="0" applyFont="1" applyBorder="1" applyAlignment="1" applyProtection="1">
      <alignment horizontal="left" vertical="center" wrapText="1" shrinkToFit="1"/>
      <protection locked="0"/>
    </xf>
    <xf numFmtId="0" fontId="20" fillId="0" borderId="0" xfId="0" applyFont="1" applyAlignment="1" applyProtection="1">
      <alignment horizontal="left" vertical="center" shrinkToFit="1"/>
      <protection locked="0"/>
    </xf>
    <xf numFmtId="0" fontId="5" fillId="0" borderId="29" xfId="0" applyFont="1" applyBorder="1" applyAlignment="1">
      <alignment vertical="center"/>
    </xf>
    <xf numFmtId="0" fontId="5" fillId="0" borderId="30" xfId="0" applyFont="1" applyBorder="1" applyAlignment="1">
      <alignment vertical="center"/>
    </xf>
    <xf numFmtId="176" fontId="5" fillId="0" borderId="30" xfId="0" applyNumberFormat="1" applyFont="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horizontal="right" vertical="center" indent="1"/>
    </xf>
    <xf numFmtId="176" fontId="5" fillId="0" borderId="30" xfId="0" applyNumberFormat="1" applyFont="1" applyBorder="1" applyAlignment="1">
      <alignment horizontal="right" vertical="center" indent="1"/>
    </xf>
    <xf numFmtId="0" fontId="5" fillId="0" borderId="31" xfId="0" applyFont="1" applyBorder="1" applyAlignment="1" applyProtection="1">
      <alignment horizontal="left" vertical="center" shrinkToFit="1"/>
      <protection locked="0"/>
    </xf>
    <xf numFmtId="0" fontId="5" fillId="4" borderId="24" xfId="0" applyFont="1" applyFill="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6" fillId="2" borderId="33" xfId="0" applyFont="1" applyFill="1" applyBorder="1" applyAlignment="1">
      <alignment horizontal="left" vertical="center" indent="2"/>
    </xf>
    <xf numFmtId="176" fontId="6" fillId="2" borderId="34" xfId="0" applyNumberFormat="1" applyFont="1" applyFill="1" applyBorder="1" applyAlignment="1">
      <alignment horizontal="right" vertical="center" indent="1"/>
    </xf>
    <xf numFmtId="0" fontId="6" fillId="2" borderId="0" xfId="0" applyFont="1" applyFill="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176" fontId="4" fillId="0" borderId="0" xfId="0" applyNumberFormat="1" applyFont="1" applyAlignment="1">
      <alignment vertical="center"/>
    </xf>
    <xf numFmtId="176" fontId="12" fillId="5" borderId="12" xfId="0" applyNumberFormat="1" applyFont="1" applyFill="1" applyBorder="1" applyAlignment="1" applyProtection="1">
      <alignment horizontal="center" vertical="center"/>
      <protection locked="0"/>
    </xf>
    <xf numFmtId="176" fontId="12" fillId="5" borderId="12"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xf>
    <xf numFmtId="0" fontId="13" fillId="6" borderId="12" xfId="0" applyFont="1" applyFill="1" applyBorder="1" applyAlignment="1">
      <alignment vertical="center"/>
    </xf>
    <xf numFmtId="0" fontId="12" fillId="6" borderId="12" xfId="0" applyFont="1" applyFill="1" applyBorder="1" applyAlignment="1">
      <alignment vertical="center"/>
    </xf>
    <xf numFmtId="0" fontId="12" fillId="7" borderId="12" xfId="0" applyFont="1" applyFill="1" applyBorder="1" applyAlignment="1">
      <alignment vertical="center"/>
    </xf>
    <xf numFmtId="0" fontId="12" fillId="8" borderId="12" xfId="0" applyFont="1" applyFill="1" applyBorder="1" applyAlignment="1">
      <alignment vertical="center"/>
    </xf>
    <xf numFmtId="0" fontId="12" fillId="9" borderId="12" xfId="0" applyFont="1" applyFill="1" applyBorder="1" applyAlignment="1">
      <alignment vertical="center"/>
    </xf>
    <xf numFmtId="0" fontId="5" fillId="8" borderId="1" xfId="0" applyFont="1" applyFill="1" applyBorder="1" applyAlignment="1">
      <alignment vertical="center"/>
    </xf>
    <xf numFmtId="56" fontId="12" fillId="0" borderId="12" xfId="0" applyNumberFormat="1" applyFont="1" applyBorder="1" applyAlignment="1">
      <alignment vertical="center"/>
    </xf>
    <xf numFmtId="0" fontId="10" fillId="0" borderId="16" xfId="0" applyFont="1" applyBorder="1" applyAlignment="1">
      <alignment vertical="center"/>
    </xf>
    <xf numFmtId="0" fontId="13" fillId="0" borderId="10" xfId="0" applyFont="1" applyBorder="1" applyAlignment="1">
      <alignment vertical="center"/>
    </xf>
    <xf numFmtId="0" fontId="13" fillId="0" borderId="19" xfId="0" applyFont="1" applyBorder="1" applyAlignment="1">
      <alignment vertical="center"/>
    </xf>
    <xf numFmtId="0" fontId="12" fillId="0" borderId="0" xfId="0" applyFont="1" applyAlignment="1">
      <alignment vertical="center"/>
    </xf>
    <xf numFmtId="0" fontId="13" fillId="0" borderId="15" xfId="0" applyFont="1" applyBorder="1" applyAlignment="1">
      <alignment vertical="center"/>
    </xf>
    <xf numFmtId="0" fontId="12" fillId="0" borderId="1" xfId="0" applyFont="1" applyBorder="1" applyAlignment="1">
      <alignment vertical="center"/>
    </xf>
    <xf numFmtId="0" fontId="12" fillId="8" borderId="0" xfId="0" applyFont="1" applyFill="1" applyBorder="1" applyAlignment="1">
      <alignment vertical="center"/>
    </xf>
    <xf numFmtId="0" fontId="2" fillId="0" borderId="0" xfId="0" applyFont="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2" fillId="2" borderId="32" xfId="0" applyFont="1" applyFill="1" applyBorder="1" applyAlignment="1">
      <alignment horizontal="left" vertical="center" wrapText="1" indent="2" shrinkToFit="1"/>
    </xf>
    <xf numFmtId="0" fontId="6" fillId="2" borderId="33" xfId="0" applyFont="1" applyFill="1" applyBorder="1" applyAlignment="1">
      <alignment horizontal="left" vertical="center" indent="2" shrinkToFit="1"/>
    </xf>
    <xf numFmtId="0" fontId="24" fillId="0" borderId="0" xfId="0" applyFont="1" applyAlignment="1">
      <alignment horizontal="left" vertical="top" wrapText="1"/>
    </xf>
    <xf numFmtId="0" fontId="5" fillId="0" borderId="0" xfId="0" applyFont="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81CFD-0FA8-4AED-AC28-38C1B5B8DA84}">
  <sheetPr>
    <pageSetUpPr fitToPage="1"/>
  </sheetPr>
  <dimension ref="A1:IW116"/>
  <sheetViews>
    <sheetView tabSelected="1" view="pageBreakPreview" topLeftCell="E1" zoomScaleNormal="100" zoomScaleSheetLayoutView="100" workbookViewId="0">
      <pane ySplit="4" topLeftCell="A77" activePane="bottomLeft" state="frozen"/>
      <selection pane="bottomLeft" activeCell="F80" sqref="F80"/>
    </sheetView>
  </sheetViews>
  <sheetFormatPr defaultColWidth="9" defaultRowHeight="14" x14ac:dyDescent="0.2"/>
  <cols>
    <col min="1" max="1" width="2.26953125" style="22" customWidth="1"/>
    <col min="2" max="2" width="2.36328125" style="3" customWidth="1"/>
    <col min="3" max="3" width="10.26953125" style="3" customWidth="1"/>
    <col min="4" max="4" width="91.90625" style="3" customWidth="1"/>
    <col min="5" max="5" width="14.08984375" style="112" customWidth="1"/>
    <col min="6" max="6" width="4.08984375" style="22" bestFit="1" customWidth="1"/>
    <col min="7" max="7" width="8.36328125" style="78" customWidth="1"/>
    <col min="8" max="8" width="2.08984375" style="3" customWidth="1"/>
    <col min="9" max="9" width="11.90625" style="78" bestFit="1" customWidth="1"/>
    <col min="10" max="10" width="16.08984375" style="79" customWidth="1"/>
    <col min="11" max="11" width="36.08984375" style="30" customWidth="1"/>
    <col min="12" max="12" width="19.90625" style="30" customWidth="1"/>
    <col min="13" max="16384" width="9" style="22"/>
  </cols>
  <sheetData>
    <row r="1" spans="1:12" s="3" customFormat="1" ht="16.5" x14ac:dyDescent="0.2">
      <c r="A1" s="130" t="s">
        <v>0</v>
      </c>
      <c r="B1" s="130"/>
      <c r="C1" s="130"/>
      <c r="D1" s="130"/>
      <c r="E1" s="130"/>
      <c r="F1" s="130"/>
      <c r="G1" s="130"/>
      <c r="H1" s="130"/>
      <c r="I1" s="130"/>
      <c r="J1" s="130"/>
      <c r="K1" s="1" t="s">
        <v>1</v>
      </c>
      <c r="L1" s="2"/>
    </row>
    <row r="2" spans="1:12" s="3" customFormat="1" x14ac:dyDescent="0.2">
      <c r="A2" s="4"/>
      <c r="B2" s="4"/>
      <c r="C2" s="4"/>
      <c r="D2" s="4"/>
      <c r="E2" s="4"/>
      <c r="F2" s="4"/>
      <c r="G2" s="4"/>
      <c r="H2" s="4"/>
      <c r="I2" s="4"/>
      <c r="J2" s="4"/>
      <c r="K2" s="1"/>
      <c r="L2" s="2"/>
    </row>
    <row r="3" spans="1:12" s="3" customFormat="1" ht="14.5" thickBot="1" x14ac:dyDescent="0.25">
      <c r="A3" s="4"/>
      <c r="B3" s="4"/>
      <c r="C3" s="4"/>
      <c r="D3" s="5"/>
      <c r="E3" s="6"/>
      <c r="F3" s="6"/>
      <c r="G3" s="7"/>
      <c r="H3" s="7"/>
      <c r="I3" s="7"/>
      <c r="J3" s="7"/>
      <c r="K3" s="6"/>
      <c r="L3" s="2"/>
    </row>
    <row r="4" spans="1:12" s="3" customFormat="1" ht="14.5" thickBot="1" x14ac:dyDescent="0.25">
      <c r="A4" s="131" t="s">
        <v>2</v>
      </c>
      <c r="B4" s="132"/>
      <c r="C4" s="132"/>
      <c r="D4" s="133"/>
      <c r="E4" s="8" t="s">
        <v>3</v>
      </c>
      <c r="F4" s="9"/>
      <c r="G4" s="10" t="s">
        <v>4</v>
      </c>
      <c r="H4" s="11"/>
      <c r="I4" s="11" t="s">
        <v>5</v>
      </c>
      <c r="J4" s="12" t="s">
        <v>6</v>
      </c>
      <c r="K4" s="13" t="s">
        <v>7</v>
      </c>
      <c r="L4" s="14"/>
    </row>
    <row r="5" spans="1:12" x14ac:dyDescent="0.2">
      <c r="A5" s="15" t="s">
        <v>8</v>
      </c>
      <c r="B5" s="16"/>
      <c r="C5" s="16"/>
      <c r="D5" s="16"/>
      <c r="E5" s="17"/>
      <c r="F5" s="16"/>
      <c r="G5" s="18"/>
      <c r="H5" s="16"/>
      <c r="I5" s="18"/>
      <c r="J5" s="19"/>
      <c r="K5" s="20"/>
      <c r="L5" s="21"/>
    </row>
    <row r="6" spans="1:12" x14ac:dyDescent="0.2">
      <c r="A6" s="124" t="s">
        <v>9</v>
      </c>
      <c r="B6" s="32"/>
      <c r="C6" s="25"/>
      <c r="D6" s="25"/>
      <c r="E6" s="39"/>
      <c r="F6" s="27"/>
      <c r="G6" s="40"/>
      <c r="H6" s="27"/>
      <c r="I6" s="41"/>
      <c r="J6" s="26"/>
      <c r="K6" s="31"/>
    </row>
    <row r="7" spans="1:12" x14ac:dyDescent="0.2">
      <c r="A7" s="23"/>
      <c r="B7" s="32" t="s">
        <v>10</v>
      </c>
      <c r="C7" s="32"/>
      <c r="D7" s="25"/>
      <c r="E7" s="26"/>
      <c r="F7" s="27"/>
      <c r="G7" s="28"/>
      <c r="H7" s="27"/>
      <c r="I7" s="28"/>
      <c r="J7" s="26"/>
      <c r="K7" s="47"/>
      <c r="L7" s="48"/>
    </row>
    <row r="8" spans="1:12" x14ac:dyDescent="0.2">
      <c r="A8" s="23"/>
      <c r="B8" s="118"/>
      <c r="C8" s="122">
        <v>45999</v>
      </c>
      <c r="D8" s="25" t="s">
        <v>11</v>
      </c>
      <c r="E8" s="113">
        <f>8650*100/110</f>
        <v>7863.636363636364</v>
      </c>
      <c r="F8" s="27" t="s">
        <v>12</v>
      </c>
      <c r="G8" s="40">
        <v>35</v>
      </c>
      <c r="H8" s="27" t="s">
        <v>12</v>
      </c>
      <c r="I8" s="41">
        <v>1</v>
      </c>
      <c r="J8" s="114">
        <f t="shared" ref="J8:J13" si="0">E8*G8*I8</f>
        <v>275227.27272727276</v>
      </c>
      <c r="K8" s="31" t="s">
        <v>13</v>
      </c>
    </row>
    <row r="9" spans="1:12" x14ac:dyDescent="0.2">
      <c r="A9" s="23"/>
      <c r="B9" s="118"/>
      <c r="C9" s="122">
        <v>46000</v>
      </c>
      <c r="D9" s="25" t="s">
        <v>14</v>
      </c>
      <c r="E9" s="113">
        <f>5220*100/110</f>
        <v>4745.454545454545</v>
      </c>
      <c r="F9" s="27" t="s">
        <v>12</v>
      </c>
      <c r="G9" s="40">
        <v>35</v>
      </c>
      <c r="H9" s="27" t="s">
        <v>12</v>
      </c>
      <c r="I9" s="41">
        <v>1</v>
      </c>
      <c r="J9" s="114">
        <f t="shared" si="0"/>
        <v>166090.90909090909</v>
      </c>
      <c r="K9" s="31" t="s">
        <v>13</v>
      </c>
    </row>
    <row r="10" spans="1:12" x14ac:dyDescent="0.2">
      <c r="A10" s="23"/>
      <c r="B10" s="118"/>
      <c r="C10" s="122">
        <v>45999</v>
      </c>
      <c r="D10" s="25" t="s">
        <v>15</v>
      </c>
      <c r="E10" s="45"/>
      <c r="F10" s="46" t="s">
        <v>12</v>
      </c>
      <c r="G10" s="34">
        <v>1</v>
      </c>
      <c r="H10" s="27" t="s">
        <v>12</v>
      </c>
      <c r="I10" s="35">
        <v>1</v>
      </c>
      <c r="J10" s="26">
        <f t="shared" si="0"/>
        <v>0</v>
      </c>
      <c r="K10" s="47"/>
    </row>
    <row r="11" spans="1:12" x14ac:dyDescent="0.2">
      <c r="A11" s="23"/>
      <c r="B11" s="118"/>
      <c r="C11" s="122">
        <v>45999</v>
      </c>
      <c r="D11" s="25" t="s">
        <v>16</v>
      </c>
      <c r="E11" s="33"/>
      <c r="F11" s="27" t="s">
        <v>12</v>
      </c>
      <c r="G11" s="34">
        <v>1</v>
      </c>
      <c r="H11" s="27" t="s">
        <v>12</v>
      </c>
      <c r="I11" s="35">
        <v>1</v>
      </c>
      <c r="J11" s="26">
        <f t="shared" si="0"/>
        <v>0</v>
      </c>
      <c r="K11" s="31"/>
      <c r="L11" s="43"/>
    </row>
    <row r="12" spans="1:12" x14ac:dyDescent="0.2">
      <c r="A12" s="23"/>
      <c r="B12" s="118"/>
      <c r="C12" s="122">
        <v>46000</v>
      </c>
      <c r="D12" s="25" t="s">
        <v>17</v>
      </c>
      <c r="E12" s="33"/>
      <c r="F12" s="27" t="s">
        <v>12</v>
      </c>
      <c r="G12" s="34">
        <v>1</v>
      </c>
      <c r="H12" s="27" t="s">
        <v>12</v>
      </c>
      <c r="I12" s="35">
        <v>1</v>
      </c>
      <c r="J12" s="26">
        <f t="shared" si="0"/>
        <v>0</v>
      </c>
      <c r="K12" s="31"/>
      <c r="L12" s="43"/>
    </row>
    <row r="13" spans="1:12" x14ac:dyDescent="0.2">
      <c r="A13" s="49"/>
      <c r="B13" s="118"/>
      <c r="C13" s="122">
        <v>46001</v>
      </c>
      <c r="D13" s="25" t="s">
        <v>18</v>
      </c>
      <c r="E13" s="50"/>
      <c r="F13" s="27" t="s">
        <v>12</v>
      </c>
      <c r="G13" s="34">
        <v>1</v>
      </c>
      <c r="H13" s="27" t="s">
        <v>12</v>
      </c>
      <c r="I13" s="35">
        <v>1</v>
      </c>
      <c r="J13" s="26">
        <f t="shared" si="0"/>
        <v>0</v>
      </c>
      <c r="K13" s="31"/>
    </row>
    <row r="14" spans="1:12" x14ac:dyDescent="0.2">
      <c r="A14" s="36"/>
      <c r="B14" s="118"/>
      <c r="C14" s="122">
        <v>45999</v>
      </c>
      <c r="D14" s="25" t="s">
        <v>19</v>
      </c>
      <c r="E14" s="33"/>
      <c r="F14" s="27" t="s">
        <v>12</v>
      </c>
      <c r="G14" s="40">
        <v>33</v>
      </c>
      <c r="H14" s="27" t="s">
        <v>12</v>
      </c>
      <c r="I14" s="44">
        <v>1</v>
      </c>
      <c r="J14" s="26">
        <f t="shared" ref="J14:J24" si="1">E14*G14*I14</f>
        <v>0</v>
      </c>
      <c r="K14" s="31" t="s">
        <v>20</v>
      </c>
      <c r="L14" s="37"/>
    </row>
    <row r="15" spans="1:12" x14ac:dyDescent="0.2">
      <c r="A15" s="51"/>
      <c r="B15" s="118"/>
      <c r="C15" s="122">
        <v>45999</v>
      </c>
      <c r="D15" s="25" t="s">
        <v>21</v>
      </c>
      <c r="E15" s="33"/>
      <c r="F15" s="27" t="s">
        <v>12</v>
      </c>
      <c r="G15" s="40">
        <v>2</v>
      </c>
      <c r="H15" s="27" t="s">
        <v>12</v>
      </c>
      <c r="I15" s="44">
        <v>1</v>
      </c>
      <c r="J15" s="26">
        <f t="shared" si="1"/>
        <v>0</v>
      </c>
      <c r="K15" s="31" t="s">
        <v>22</v>
      </c>
      <c r="L15" s="37"/>
    </row>
    <row r="16" spans="1:12" x14ac:dyDescent="0.2">
      <c r="A16" s="51"/>
      <c r="B16" s="118"/>
      <c r="C16" s="122">
        <v>46000</v>
      </c>
      <c r="D16" s="25" t="s">
        <v>23</v>
      </c>
      <c r="E16" s="33"/>
      <c r="F16" s="27" t="s">
        <v>12</v>
      </c>
      <c r="G16" s="40">
        <v>35</v>
      </c>
      <c r="H16" s="27" t="s">
        <v>12</v>
      </c>
      <c r="I16" s="44">
        <v>1</v>
      </c>
      <c r="J16" s="26">
        <f t="shared" si="1"/>
        <v>0</v>
      </c>
      <c r="K16" s="31" t="s">
        <v>24</v>
      </c>
      <c r="L16" s="37"/>
    </row>
    <row r="17" spans="1:12" x14ac:dyDescent="0.2">
      <c r="A17" s="51"/>
      <c r="B17" s="118"/>
      <c r="C17" s="122">
        <v>45999</v>
      </c>
      <c r="D17" s="25" t="s">
        <v>25</v>
      </c>
      <c r="E17" s="33"/>
      <c r="F17" s="27" t="s">
        <v>12</v>
      </c>
      <c r="G17" s="40">
        <v>1</v>
      </c>
      <c r="H17" s="27" t="s">
        <v>12</v>
      </c>
      <c r="I17" s="35">
        <v>1</v>
      </c>
      <c r="J17" s="26">
        <f t="shared" si="1"/>
        <v>0</v>
      </c>
      <c r="K17" s="31"/>
    </row>
    <row r="18" spans="1:12" x14ac:dyDescent="0.2">
      <c r="A18" s="51"/>
      <c r="B18" s="118"/>
      <c r="C18" s="122">
        <v>46000</v>
      </c>
      <c r="D18" s="25" t="s">
        <v>25</v>
      </c>
      <c r="E18" s="33"/>
      <c r="F18" s="27" t="s">
        <v>12</v>
      </c>
      <c r="G18" s="40">
        <v>1</v>
      </c>
      <c r="H18" s="27" t="s">
        <v>12</v>
      </c>
      <c r="I18" s="35">
        <v>1</v>
      </c>
      <c r="J18" s="26">
        <f t="shared" si="1"/>
        <v>0</v>
      </c>
      <c r="K18" s="31"/>
    </row>
    <row r="19" spans="1:12" x14ac:dyDescent="0.2">
      <c r="A19" s="23"/>
      <c r="B19" s="118"/>
      <c r="C19" s="122">
        <v>46001</v>
      </c>
      <c r="D19" s="25" t="s">
        <v>26</v>
      </c>
      <c r="E19" s="33"/>
      <c r="F19" s="27" t="s">
        <v>12</v>
      </c>
      <c r="G19" s="40">
        <v>1</v>
      </c>
      <c r="H19" s="27" t="s">
        <v>12</v>
      </c>
      <c r="I19" s="35">
        <v>1</v>
      </c>
      <c r="J19" s="26">
        <f t="shared" si="1"/>
        <v>0</v>
      </c>
      <c r="K19" s="31"/>
      <c r="L19" s="43"/>
    </row>
    <row r="20" spans="1:12" x14ac:dyDescent="0.2">
      <c r="A20" s="123"/>
      <c r="B20" s="118"/>
      <c r="C20" s="122">
        <v>45999</v>
      </c>
      <c r="D20" s="25" t="s">
        <v>27</v>
      </c>
      <c r="E20" s="113">
        <v>420</v>
      </c>
      <c r="F20" s="27" t="s">
        <v>12</v>
      </c>
      <c r="G20" s="40">
        <v>35</v>
      </c>
      <c r="H20" s="27" t="s">
        <v>12</v>
      </c>
      <c r="I20" s="41">
        <v>1</v>
      </c>
      <c r="J20" s="114">
        <f t="shared" si="1"/>
        <v>14700</v>
      </c>
      <c r="K20" s="31" t="s">
        <v>13</v>
      </c>
      <c r="L20" s="43"/>
    </row>
    <row r="21" spans="1:12" x14ac:dyDescent="0.2">
      <c r="A21" s="123"/>
      <c r="B21" s="118"/>
      <c r="C21" s="122">
        <v>45999</v>
      </c>
      <c r="D21" s="25" t="s">
        <v>103</v>
      </c>
      <c r="E21" s="113">
        <v>420</v>
      </c>
      <c r="F21" s="27" t="s">
        <v>12</v>
      </c>
      <c r="G21" s="40">
        <v>1</v>
      </c>
      <c r="H21" s="27" t="s">
        <v>12</v>
      </c>
      <c r="I21" s="41">
        <v>1</v>
      </c>
      <c r="J21" s="114">
        <f t="shared" ref="J21" si="2">E21*G21*I21</f>
        <v>420</v>
      </c>
      <c r="K21" s="31" t="s">
        <v>63</v>
      </c>
      <c r="L21" s="43"/>
    </row>
    <row r="22" spans="1:12" x14ac:dyDescent="0.2">
      <c r="A22" s="123"/>
      <c r="B22" s="118"/>
      <c r="C22" s="122">
        <v>45999</v>
      </c>
      <c r="D22" s="25" t="s">
        <v>28</v>
      </c>
      <c r="E22" s="113">
        <v>300</v>
      </c>
      <c r="F22" s="27" t="s">
        <v>12</v>
      </c>
      <c r="G22" s="40">
        <v>35</v>
      </c>
      <c r="H22" s="27" t="s">
        <v>12</v>
      </c>
      <c r="I22" s="35">
        <v>1</v>
      </c>
      <c r="J22" s="114">
        <f t="shared" si="1"/>
        <v>10500</v>
      </c>
      <c r="K22" s="31" t="s">
        <v>13</v>
      </c>
      <c r="L22" s="43"/>
    </row>
    <row r="23" spans="1:12" x14ac:dyDescent="0.2">
      <c r="A23" s="123"/>
      <c r="B23" s="118"/>
      <c r="C23" s="122">
        <v>45999</v>
      </c>
      <c r="D23" s="25" t="s">
        <v>104</v>
      </c>
      <c r="E23" s="113">
        <v>300</v>
      </c>
      <c r="F23" s="27" t="s">
        <v>12</v>
      </c>
      <c r="G23" s="40">
        <v>1</v>
      </c>
      <c r="H23" s="27" t="s">
        <v>12</v>
      </c>
      <c r="I23" s="35">
        <v>1</v>
      </c>
      <c r="J23" s="114">
        <f t="shared" ref="J23" si="3">E23*G23*I23</f>
        <v>300</v>
      </c>
      <c r="K23" s="31" t="s">
        <v>63</v>
      </c>
      <c r="L23" s="43"/>
    </row>
    <row r="24" spans="1:12" x14ac:dyDescent="0.2">
      <c r="A24" s="123"/>
      <c r="B24" s="118"/>
      <c r="C24" s="122">
        <v>46000</v>
      </c>
      <c r="D24" s="25" t="s">
        <v>29</v>
      </c>
      <c r="E24" s="113">
        <v>160</v>
      </c>
      <c r="F24" s="27" t="s">
        <v>12</v>
      </c>
      <c r="G24" s="40">
        <v>35</v>
      </c>
      <c r="H24" s="27" t="s">
        <v>12</v>
      </c>
      <c r="I24" s="35">
        <v>1</v>
      </c>
      <c r="J24" s="114">
        <f t="shared" si="1"/>
        <v>5600</v>
      </c>
      <c r="K24" s="31" t="s">
        <v>13</v>
      </c>
      <c r="L24" s="43"/>
    </row>
    <row r="25" spans="1:12" x14ac:dyDescent="0.2">
      <c r="A25" s="123"/>
      <c r="B25" s="118"/>
      <c r="C25" s="122">
        <v>46000</v>
      </c>
      <c r="D25" s="25" t="s">
        <v>105</v>
      </c>
      <c r="E25" s="113">
        <v>160</v>
      </c>
      <c r="F25" s="27" t="s">
        <v>12</v>
      </c>
      <c r="G25" s="40">
        <v>1</v>
      </c>
      <c r="H25" s="27" t="s">
        <v>12</v>
      </c>
      <c r="I25" s="35">
        <v>1</v>
      </c>
      <c r="J25" s="114">
        <f t="shared" ref="J25" si="4">E25*G25*I25</f>
        <v>160</v>
      </c>
      <c r="K25" s="31" t="s">
        <v>63</v>
      </c>
      <c r="L25" s="43"/>
    </row>
    <row r="26" spans="1:12" x14ac:dyDescent="0.2">
      <c r="A26" s="123"/>
      <c r="B26" s="118"/>
      <c r="C26" s="122">
        <v>46001</v>
      </c>
      <c r="D26" s="25" t="s">
        <v>30</v>
      </c>
      <c r="E26" s="113">
        <v>800</v>
      </c>
      <c r="F26" s="27" t="s">
        <v>12</v>
      </c>
      <c r="G26" s="40">
        <v>35</v>
      </c>
      <c r="H26" s="27" t="s">
        <v>12</v>
      </c>
      <c r="I26" s="35">
        <v>1</v>
      </c>
      <c r="J26" s="114">
        <f t="shared" ref="J26" si="5">E26*G26*I26</f>
        <v>28000</v>
      </c>
      <c r="K26" s="31" t="s">
        <v>13</v>
      </c>
      <c r="L26" s="43"/>
    </row>
    <row r="27" spans="1:12" x14ac:dyDescent="0.2">
      <c r="A27" s="123"/>
      <c r="B27" s="118"/>
      <c r="C27" s="122">
        <v>46001</v>
      </c>
      <c r="D27" s="25" t="s">
        <v>106</v>
      </c>
      <c r="E27" s="113">
        <v>800</v>
      </c>
      <c r="F27" s="27" t="s">
        <v>12</v>
      </c>
      <c r="G27" s="40">
        <v>1</v>
      </c>
      <c r="H27" s="27" t="s">
        <v>12</v>
      </c>
      <c r="I27" s="35">
        <v>1</v>
      </c>
      <c r="J27" s="114">
        <f t="shared" ref="J27" si="6">E27*G27*I27</f>
        <v>800</v>
      </c>
      <c r="K27" s="31" t="s">
        <v>63</v>
      </c>
      <c r="L27" s="43"/>
    </row>
    <row r="28" spans="1:12" x14ac:dyDescent="0.2">
      <c r="A28" s="123"/>
      <c r="B28" s="118"/>
      <c r="C28" s="122">
        <v>46001</v>
      </c>
      <c r="D28" s="25" t="s">
        <v>31</v>
      </c>
      <c r="E28" s="113">
        <v>450</v>
      </c>
      <c r="F28" s="27" t="s">
        <v>12</v>
      </c>
      <c r="G28" s="40">
        <v>35</v>
      </c>
      <c r="H28" s="27" t="s">
        <v>12</v>
      </c>
      <c r="I28" s="35">
        <v>1</v>
      </c>
      <c r="J28" s="114">
        <f t="shared" ref="J28" si="7">E28*G28*I28</f>
        <v>15750</v>
      </c>
      <c r="K28" s="31" t="s">
        <v>13</v>
      </c>
      <c r="L28" s="43"/>
    </row>
    <row r="29" spans="1:12" x14ac:dyDescent="0.2">
      <c r="A29" s="123"/>
      <c r="B29" s="118"/>
      <c r="C29" s="122">
        <v>46001</v>
      </c>
      <c r="D29" s="25" t="s">
        <v>107</v>
      </c>
      <c r="E29" s="113">
        <v>450</v>
      </c>
      <c r="F29" s="27" t="s">
        <v>12</v>
      </c>
      <c r="G29" s="40">
        <v>1</v>
      </c>
      <c r="H29" s="27" t="s">
        <v>12</v>
      </c>
      <c r="I29" s="35">
        <v>1</v>
      </c>
      <c r="J29" s="114">
        <f t="shared" ref="J29" si="8">E29*G29*I29</f>
        <v>450</v>
      </c>
      <c r="K29" s="31" t="s">
        <v>63</v>
      </c>
      <c r="L29" s="43"/>
    </row>
    <row r="30" spans="1:12" x14ac:dyDescent="0.2">
      <c r="A30" s="51"/>
      <c r="B30" s="25"/>
      <c r="C30" s="25"/>
      <c r="D30" s="25"/>
      <c r="E30" s="46"/>
      <c r="F30" s="46"/>
      <c r="G30" s="40"/>
      <c r="H30" s="27"/>
      <c r="I30" s="41"/>
      <c r="J30" s="52"/>
      <c r="K30" s="31"/>
    </row>
    <row r="31" spans="1:12" x14ac:dyDescent="0.2">
      <c r="A31" s="51"/>
      <c r="B31" s="32" t="s">
        <v>32</v>
      </c>
      <c r="C31" s="25"/>
      <c r="D31" s="25"/>
      <c r="E31" s="26"/>
      <c r="F31" s="27"/>
      <c r="G31" s="28"/>
      <c r="H31" s="27"/>
      <c r="I31" s="28"/>
      <c r="J31" s="26"/>
      <c r="K31" s="57"/>
      <c r="L31" s="48"/>
    </row>
    <row r="32" spans="1:12" x14ac:dyDescent="0.2">
      <c r="A32" s="58"/>
      <c r="B32" s="118"/>
      <c r="C32" s="122">
        <v>45982</v>
      </c>
      <c r="D32" s="25" t="s">
        <v>33</v>
      </c>
      <c r="E32" s="33"/>
      <c r="F32" s="27" t="s">
        <v>12</v>
      </c>
      <c r="G32" s="34">
        <v>1</v>
      </c>
      <c r="H32" s="27" t="s">
        <v>12</v>
      </c>
      <c r="I32" s="35">
        <v>1</v>
      </c>
      <c r="J32" s="26">
        <f>E32*G32*I32</f>
        <v>0</v>
      </c>
      <c r="K32" s="59"/>
    </row>
    <row r="33" spans="1:12" x14ac:dyDescent="0.2">
      <c r="A33" s="58"/>
      <c r="B33" s="118"/>
      <c r="C33" s="122">
        <v>45982</v>
      </c>
      <c r="D33" s="25" t="s">
        <v>34</v>
      </c>
      <c r="E33" s="33"/>
      <c r="F33" s="27" t="s">
        <v>12</v>
      </c>
      <c r="G33" s="40">
        <v>1</v>
      </c>
      <c r="H33" s="27" t="s">
        <v>12</v>
      </c>
      <c r="I33" s="35">
        <v>1</v>
      </c>
      <c r="J33" s="26">
        <f t="shared" ref="J33:J34" si="9">E33*G33*I33</f>
        <v>0</v>
      </c>
      <c r="K33" s="60"/>
    </row>
    <row r="34" spans="1:12" x14ac:dyDescent="0.2">
      <c r="A34" s="58"/>
      <c r="B34" s="118"/>
      <c r="C34" s="122">
        <v>45982</v>
      </c>
      <c r="D34" s="25" t="s">
        <v>35</v>
      </c>
      <c r="E34" s="113">
        <v>500</v>
      </c>
      <c r="F34" s="27" t="s">
        <v>12</v>
      </c>
      <c r="G34" s="40">
        <v>35</v>
      </c>
      <c r="H34" s="27" t="s">
        <v>12</v>
      </c>
      <c r="I34" s="35">
        <v>1</v>
      </c>
      <c r="J34" s="114">
        <f t="shared" si="9"/>
        <v>17500</v>
      </c>
      <c r="K34" s="31" t="s">
        <v>36</v>
      </c>
    </row>
    <row r="35" spans="1:12" x14ac:dyDescent="0.2">
      <c r="A35" s="58"/>
      <c r="B35" s="118"/>
      <c r="C35" s="122">
        <v>45982</v>
      </c>
      <c r="D35" s="25" t="s">
        <v>35</v>
      </c>
      <c r="E35" s="113">
        <v>500</v>
      </c>
      <c r="F35" s="27" t="s">
        <v>12</v>
      </c>
      <c r="G35" s="40">
        <v>1</v>
      </c>
      <c r="H35" s="27" t="s">
        <v>12</v>
      </c>
      <c r="I35" s="35">
        <v>1</v>
      </c>
      <c r="J35" s="114">
        <f t="shared" ref="J35" si="10">E35*G35*I35</f>
        <v>500</v>
      </c>
      <c r="K35" s="31" t="s">
        <v>102</v>
      </c>
    </row>
    <row r="36" spans="1:12" x14ac:dyDescent="0.2">
      <c r="A36" s="61"/>
      <c r="B36" s="25"/>
      <c r="C36" s="25"/>
      <c r="D36" s="25"/>
      <c r="E36" s="39"/>
      <c r="F36" s="27"/>
      <c r="G36" s="40"/>
      <c r="H36" s="27"/>
      <c r="I36" s="35"/>
      <c r="J36" s="26"/>
      <c r="K36" s="59"/>
      <c r="L36" s="43"/>
    </row>
    <row r="37" spans="1:12" x14ac:dyDescent="0.2">
      <c r="A37" s="125" t="s">
        <v>37</v>
      </c>
      <c r="B37" s="32"/>
      <c r="C37" s="25"/>
      <c r="D37" s="25"/>
      <c r="E37" s="27"/>
      <c r="F37" s="27"/>
      <c r="G37" s="40"/>
      <c r="H37" s="27"/>
      <c r="I37" s="35"/>
      <c r="J37" s="26"/>
      <c r="K37" s="59"/>
      <c r="L37" s="43"/>
    </row>
    <row r="38" spans="1:12" x14ac:dyDescent="0.2">
      <c r="A38" s="61"/>
      <c r="B38" s="32" t="s">
        <v>38</v>
      </c>
      <c r="C38" s="25"/>
      <c r="D38" s="25"/>
      <c r="E38" s="27"/>
      <c r="F38" s="27"/>
      <c r="G38" s="40"/>
      <c r="H38" s="27"/>
      <c r="I38" s="35"/>
      <c r="J38" s="26"/>
      <c r="K38" s="59"/>
      <c r="L38" s="43"/>
    </row>
    <row r="39" spans="1:12" x14ac:dyDescent="0.2">
      <c r="A39" s="61"/>
      <c r="B39" s="120"/>
      <c r="C39" s="122">
        <v>45961</v>
      </c>
      <c r="D39" s="25" t="s">
        <v>39</v>
      </c>
      <c r="E39" s="33"/>
      <c r="F39" s="27" t="s">
        <v>12</v>
      </c>
      <c r="G39" s="34">
        <v>1</v>
      </c>
      <c r="H39" s="27" t="s">
        <v>12</v>
      </c>
      <c r="I39" s="35">
        <v>1</v>
      </c>
      <c r="J39" s="26">
        <f>E39*G39*I39</f>
        <v>0</v>
      </c>
      <c r="K39" s="59"/>
      <c r="L39" s="43"/>
    </row>
    <row r="40" spans="1:12" x14ac:dyDescent="0.2">
      <c r="A40" s="61"/>
      <c r="B40" s="120"/>
      <c r="C40" s="122">
        <v>45989</v>
      </c>
      <c r="D40" s="25" t="s">
        <v>40</v>
      </c>
      <c r="E40" s="33"/>
      <c r="F40" s="27" t="s">
        <v>12</v>
      </c>
      <c r="G40" s="34">
        <v>1</v>
      </c>
      <c r="H40" s="27" t="s">
        <v>12</v>
      </c>
      <c r="I40" s="35">
        <v>1</v>
      </c>
      <c r="J40" s="26">
        <f>E40*G40*I40</f>
        <v>0</v>
      </c>
      <c r="K40" s="31"/>
      <c r="L40" s="43"/>
    </row>
    <row r="41" spans="1:12" x14ac:dyDescent="0.2">
      <c r="A41" s="61"/>
      <c r="B41" s="120"/>
      <c r="C41" s="122">
        <v>46038</v>
      </c>
      <c r="D41" s="25" t="s">
        <v>41</v>
      </c>
      <c r="E41" s="33"/>
      <c r="F41" s="27" t="s">
        <v>12</v>
      </c>
      <c r="G41" s="34">
        <v>1</v>
      </c>
      <c r="H41" s="27" t="s">
        <v>12</v>
      </c>
      <c r="I41" s="35">
        <v>1</v>
      </c>
      <c r="J41" s="26">
        <f>E41*G41*I41</f>
        <v>0</v>
      </c>
      <c r="K41" s="59"/>
      <c r="L41" s="43"/>
    </row>
    <row r="42" spans="1:12" x14ac:dyDescent="0.2">
      <c r="A42" s="61"/>
      <c r="B42" s="120"/>
      <c r="C42" s="122">
        <v>46051</v>
      </c>
      <c r="D42" s="25" t="s">
        <v>42</v>
      </c>
      <c r="E42" s="33"/>
      <c r="F42" s="27" t="s">
        <v>12</v>
      </c>
      <c r="G42" s="34">
        <v>1</v>
      </c>
      <c r="H42" s="27" t="s">
        <v>12</v>
      </c>
      <c r="I42" s="35">
        <v>1</v>
      </c>
      <c r="J42" s="26">
        <f>E42*G42*I42</f>
        <v>0</v>
      </c>
      <c r="K42" s="59"/>
      <c r="L42" s="43"/>
    </row>
    <row r="43" spans="1:12" x14ac:dyDescent="0.2">
      <c r="A43" s="23"/>
      <c r="B43" s="25"/>
      <c r="C43" s="25"/>
      <c r="D43" s="25"/>
      <c r="E43" s="25"/>
      <c r="F43" s="27"/>
      <c r="G43" s="40"/>
      <c r="H43" s="27"/>
      <c r="I43" s="35"/>
      <c r="J43" s="26"/>
      <c r="K43" s="42"/>
      <c r="L43" s="43"/>
    </row>
    <row r="44" spans="1:12" x14ac:dyDescent="0.2">
      <c r="A44" s="124" t="s">
        <v>43</v>
      </c>
      <c r="B44" s="24"/>
      <c r="C44" s="25"/>
      <c r="D44" s="25"/>
      <c r="E44" s="26"/>
      <c r="F44" s="27"/>
      <c r="G44" s="28"/>
      <c r="H44" s="27"/>
      <c r="I44" s="28"/>
      <c r="J44" s="29"/>
      <c r="K44" s="31"/>
    </row>
    <row r="45" spans="1:12" x14ac:dyDescent="0.2">
      <c r="A45" s="23"/>
      <c r="B45" s="24" t="s">
        <v>44</v>
      </c>
      <c r="C45" s="25"/>
      <c r="D45" s="25"/>
      <c r="E45" s="26"/>
      <c r="F45" s="27"/>
      <c r="G45" s="28"/>
      <c r="H45" s="27"/>
      <c r="I45" s="28"/>
      <c r="J45" s="29"/>
      <c r="K45" s="31"/>
    </row>
    <row r="46" spans="1:12" x14ac:dyDescent="0.2">
      <c r="A46" s="23"/>
      <c r="B46" s="117"/>
      <c r="C46" s="122">
        <v>45678</v>
      </c>
      <c r="D46" s="25" t="s">
        <v>45</v>
      </c>
      <c r="E46" s="33"/>
      <c r="F46" s="27" t="s">
        <v>12</v>
      </c>
      <c r="G46" s="34">
        <v>1</v>
      </c>
      <c r="H46" s="27" t="s">
        <v>12</v>
      </c>
      <c r="I46" s="35">
        <v>1</v>
      </c>
      <c r="J46" s="26">
        <f>E46*G46*I46</f>
        <v>0</v>
      </c>
      <c r="K46" s="31"/>
    </row>
    <row r="47" spans="1:12" x14ac:dyDescent="0.2">
      <c r="A47" s="23"/>
      <c r="B47" s="117"/>
      <c r="C47" s="122">
        <v>45692</v>
      </c>
      <c r="D47" s="25" t="s">
        <v>46</v>
      </c>
      <c r="E47" s="33"/>
      <c r="F47" s="27" t="s">
        <v>12</v>
      </c>
      <c r="G47" s="34">
        <v>1</v>
      </c>
      <c r="H47" s="27" t="s">
        <v>12</v>
      </c>
      <c r="I47" s="35">
        <v>1</v>
      </c>
      <c r="J47" s="26">
        <f>E47*G47*I47</f>
        <v>0</v>
      </c>
      <c r="K47" s="31"/>
    </row>
    <row r="48" spans="1:12" x14ac:dyDescent="0.2">
      <c r="A48" s="23"/>
      <c r="B48" s="25"/>
      <c r="C48" s="25"/>
      <c r="D48" s="25"/>
      <c r="E48" s="39"/>
      <c r="F48" s="27"/>
      <c r="G48" s="40"/>
      <c r="H48" s="27"/>
      <c r="I48" s="41"/>
      <c r="J48" s="26"/>
      <c r="K48" s="31"/>
    </row>
    <row r="49" spans="1:12" x14ac:dyDescent="0.2">
      <c r="A49" s="23"/>
      <c r="B49" s="32" t="s">
        <v>47</v>
      </c>
      <c r="C49" s="32"/>
      <c r="D49" s="25"/>
      <c r="E49" s="26"/>
      <c r="F49" s="27"/>
      <c r="G49" s="28"/>
      <c r="H49" s="27"/>
      <c r="I49" s="28"/>
      <c r="J49" s="26"/>
      <c r="K49" s="31"/>
    </row>
    <row r="50" spans="1:12" x14ac:dyDescent="0.2">
      <c r="A50" s="23"/>
      <c r="B50" s="116"/>
      <c r="C50" s="122">
        <v>45679</v>
      </c>
      <c r="D50" s="25" t="s">
        <v>48</v>
      </c>
      <c r="E50" s="113">
        <f>10370*100/110</f>
        <v>9427.2727272727279</v>
      </c>
      <c r="F50" s="27" t="s">
        <v>12</v>
      </c>
      <c r="G50" s="40">
        <v>21</v>
      </c>
      <c r="H50" s="27" t="s">
        <v>12</v>
      </c>
      <c r="I50" s="41">
        <v>1</v>
      </c>
      <c r="J50" s="114">
        <f t="shared" ref="J50:J55" si="11">E50*G50*I50</f>
        <v>197972.72727272729</v>
      </c>
      <c r="K50" s="31" t="s">
        <v>49</v>
      </c>
    </row>
    <row r="51" spans="1:12" x14ac:dyDescent="0.2">
      <c r="A51" s="23"/>
      <c r="B51" s="117"/>
      <c r="C51" s="122">
        <v>45680</v>
      </c>
      <c r="D51" s="25" t="s">
        <v>50</v>
      </c>
      <c r="E51" s="113">
        <f>13540*100/110</f>
        <v>12309.09090909091</v>
      </c>
      <c r="F51" s="27" t="s">
        <v>12</v>
      </c>
      <c r="G51" s="40">
        <v>21</v>
      </c>
      <c r="H51" s="27" t="s">
        <v>12</v>
      </c>
      <c r="I51" s="41">
        <v>1</v>
      </c>
      <c r="J51" s="114">
        <f t="shared" si="11"/>
        <v>258490.90909090912</v>
      </c>
      <c r="K51" s="31" t="s">
        <v>49</v>
      </c>
      <c r="L51" s="43"/>
    </row>
    <row r="52" spans="1:12" x14ac:dyDescent="0.2">
      <c r="A52" s="23"/>
      <c r="B52" s="116"/>
      <c r="C52" s="122">
        <v>45679</v>
      </c>
      <c r="D52" s="25" t="s">
        <v>51</v>
      </c>
      <c r="E52" s="33"/>
      <c r="F52" s="27" t="s">
        <v>12</v>
      </c>
      <c r="G52" s="34">
        <v>1</v>
      </c>
      <c r="H52" s="27" t="s">
        <v>12</v>
      </c>
      <c r="I52" s="35">
        <v>1</v>
      </c>
      <c r="J52" s="26">
        <f t="shared" si="11"/>
        <v>0</v>
      </c>
      <c r="K52" s="31"/>
      <c r="L52" s="43"/>
    </row>
    <row r="53" spans="1:12" x14ac:dyDescent="0.2">
      <c r="A53" s="23"/>
      <c r="B53" s="117"/>
      <c r="C53" s="122">
        <v>45679</v>
      </c>
      <c r="D53" s="25" t="s">
        <v>52</v>
      </c>
      <c r="E53" s="33"/>
      <c r="F53" s="27" t="s">
        <v>12</v>
      </c>
      <c r="G53" s="34">
        <v>1</v>
      </c>
      <c r="H53" s="27" t="s">
        <v>12</v>
      </c>
      <c r="I53" s="35">
        <v>1</v>
      </c>
      <c r="J53" s="26">
        <f t="shared" si="11"/>
        <v>0</v>
      </c>
      <c r="K53" s="31"/>
      <c r="L53" s="43"/>
    </row>
    <row r="54" spans="1:12" x14ac:dyDescent="0.2">
      <c r="A54" s="23"/>
      <c r="B54" s="117"/>
      <c r="C54" s="122">
        <v>45680</v>
      </c>
      <c r="D54" s="25" t="s">
        <v>53</v>
      </c>
      <c r="E54" s="33"/>
      <c r="F54" s="27" t="s">
        <v>12</v>
      </c>
      <c r="G54" s="34">
        <v>1</v>
      </c>
      <c r="H54" s="27" t="s">
        <v>12</v>
      </c>
      <c r="I54" s="35">
        <v>1</v>
      </c>
      <c r="J54" s="26">
        <f t="shared" si="11"/>
        <v>0</v>
      </c>
      <c r="K54" s="31"/>
      <c r="L54" s="43"/>
    </row>
    <row r="55" spans="1:12" x14ac:dyDescent="0.2">
      <c r="A55" s="23"/>
      <c r="B55" s="116"/>
      <c r="C55" s="122">
        <v>45681</v>
      </c>
      <c r="D55" s="25" t="s">
        <v>54</v>
      </c>
      <c r="E55" s="33"/>
      <c r="F55" s="27" t="s">
        <v>12</v>
      </c>
      <c r="G55" s="34">
        <v>1</v>
      </c>
      <c r="H55" s="27" t="s">
        <v>12</v>
      </c>
      <c r="I55" s="35">
        <v>1</v>
      </c>
      <c r="J55" s="26">
        <f t="shared" si="11"/>
        <v>0</v>
      </c>
      <c r="K55" s="31"/>
      <c r="L55" s="43"/>
    </row>
    <row r="56" spans="1:12" x14ac:dyDescent="0.2">
      <c r="A56" s="23"/>
      <c r="B56" s="116"/>
      <c r="C56" s="122">
        <v>45679</v>
      </c>
      <c r="D56" s="25" t="s">
        <v>55</v>
      </c>
      <c r="E56" s="33"/>
      <c r="F56" s="27" t="s">
        <v>12</v>
      </c>
      <c r="G56" s="40">
        <v>18</v>
      </c>
      <c r="H56" s="27" t="s">
        <v>12</v>
      </c>
      <c r="I56" s="44">
        <v>1</v>
      </c>
      <c r="J56" s="26">
        <f t="shared" ref="J56:J60" si="12">E56*G56*I56</f>
        <v>0</v>
      </c>
      <c r="K56" s="31" t="s">
        <v>56</v>
      </c>
    </row>
    <row r="57" spans="1:12" x14ac:dyDescent="0.2">
      <c r="A57" s="23"/>
      <c r="B57" s="116"/>
      <c r="C57" s="122">
        <v>45679</v>
      </c>
      <c r="D57" s="25" t="s">
        <v>57</v>
      </c>
      <c r="E57" s="33"/>
      <c r="F57" s="27" t="s">
        <v>12</v>
      </c>
      <c r="G57" s="40">
        <v>3</v>
      </c>
      <c r="H57" s="27" t="s">
        <v>12</v>
      </c>
      <c r="I57" s="44">
        <v>1</v>
      </c>
      <c r="J57" s="26">
        <f t="shared" si="12"/>
        <v>0</v>
      </c>
      <c r="K57" s="31" t="s">
        <v>58</v>
      </c>
    </row>
    <row r="58" spans="1:12" x14ac:dyDescent="0.2">
      <c r="A58" s="23"/>
      <c r="B58" s="117"/>
      <c r="C58" s="122">
        <v>45680</v>
      </c>
      <c r="D58" s="25" t="s">
        <v>59</v>
      </c>
      <c r="E58" s="45"/>
      <c r="F58" s="46" t="s">
        <v>12</v>
      </c>
      <c r="G58" s="40">
        <v>18</v>
      </c>
      <c r="H58" s="27" t="s">
        <v>12</v>
      </c>
      <c r="I58" s="44">
        <v>1</v>
      </c>
      <c r="J58" s="26">
        <f t="shared" si="12"/>
        <v>0</v>
      </c>
      <c r="K58" s="31" t="s">
        <v>56</v>
      </c>
      <c r="L58" s="43"/>
    </row>
    <row r="59" spans="1:12" x14ac:dyDescent="0.2">
      <c r="A59" s="23"/>
      <c r="B59" s="117"/>
      <c r="C59" s="122">
        <v>45680</v>
      </c>
      <c r="D59" s="25" t="s">
        <v>60</v>
      </c>
      <c r="E59" s="45"/>
      <c r="F59" s="46" t="s">
        <v>12</v>
      </c>
      <c r="G59" s="40">
        <v>3</v>
      </c>
      <c r="H59" s="27" t="s">
        <v>12</v>
      </c>
      <c r="I59" s="44">
        <v>1</v>
      </c>
      <c r="J59" s="26">
        <f t="shared" si="12"/>
        <v>0</v>
      </c>
      <c r="K59" s="31" t="s">
        <v>58</v>
      </c>
      <c r="L59" s="43"/>
    </row>
    <row r="60" spans="1:12" x14ac:dyDescent="0.2">
      <c r="A60" s="23"/>
      <c r="B60" s="117"/>
      <c r="C60" s="122">
        <v>45679</v>
      </c>
      <c r="D60" s="25" t="s">
        <v>61</v>
      </c>
      <c r="E60" s="45"/>
      <c r="F60" s="46" t="s">
        <v>12</v>
      </c>
      <c r="G60" s="40">
        <v>1</v>
      </c>
      <c r="H60" s="27" t="s">
        <v>12</v>
      </c>
      <c r="I60" s="35">
        <v>1</v>
      </c>
      <c r="J60" s="26">
        <f t="shared" si="12"/>
        <v>0</v>
      </c>
      <c r="K60" s="31"/>
      <c r="L60" s="43"/>
    </row>
    <row r="61" spans="1:12" x14ac:dyDescent="0.2">
      <c r="A61" s="23"/>
      <c r="B61" s="117"/>
      <c r="C61" s="122">
        <v>45679</v>
      </c>
      <c r="D61" s="25" t="s">
        <v>62</v>
      </c>
      <c r="E61" s="113">
        <v>900</v>
      </c>
      <c r="F61" s="27" t="s">
        <v>12</v>
      </c>
      <c r="G61" s="40">
        <v>18</v>
      </c>
      <c r="H61" s="27" t="s">
        <v>12</v>
      </c>
      <c r="I61" s="35">
        <v>1</v>
      </c>
      <c r="J61" s="114">
        <f t="shared" ref="J61:J67" si="13">E61*G61*I61</f>
        <v>16200</v>
      </c>
      <c r="K61" s="31" t="s">
        <v>63</v>
      </c>
      <c r="L61" s="43"/>
    </row>
    <row r="62" spans="1:12" x14ac:dyDescent="0.2">
      <c r="A62" s="23"/>
      <c r="B62" s="117"/>
      <c r="C62" s="122">
        <v>45679</v>
      </c>
      <c r="D62" s="25" t="s">
        <v>64</v>
      </c>
      <c r="E62" s="113">
        <v>1080</v>
      </c>
      <c r="F62" s="27" t="s">
        <v>12</v>
      </c>
      <c r="G62" s="40">
        <v>3</v>
      </c>
      <c r="H62" s="27" t="s">
        <v>12</v>
      </c>
      <c r="I62" s="35">
        <v>1</v>
      </c>
      <c r="J62" s="114">
        <f t="shared" si="13"/>
        <v>3240</v>
      </c>
      <c r="K62" s="31" t="s">
        <v>63</v>
      </c>
      <c r="L62" s="43"/>
    </row>
    <row r="63" spans="1:12" x14ac:dyDescent="0.2">
      <c r="A63" s="23"/>
      <c r="B63" s="117"/>
      <c r="C63" s="122">
        <v>45679</v>
      </c>
      <c r="D63" s="25" t="s">
        <v>108</v>
      </c>
      <c r="E63" s="113">
        <v>1080</v>
      </c>
      <c r="F63" s="27" t="s">
        <v>12</v>
      </c>
      <c r="G63" s="40">
        <v>1</v>
      </c>
      <c r="H63" s="27" t="s">
        <v>12</v>
      </c>
      <c r="I63" s="35">
        <v>1</v>
      </c>
      <c r="J63" s="114">
        <f t="shared" si="13"/>
        <v>1080</v>
      </c>
      <c r="K63" s="31" t="s">
        <v>63</v>
      </c>
      <c r="L63" s="43"/>
    </row>
    <row r="64" spans="1:12" x14ac:dyDescent="0.2">
      <c r="A64" s="23"/>
      <c r="B64" s="117"/>
      <c r="C64" s="122">
        <v>45679</v>
      </c>
      <c r="D64" s="25" t="s">
        <v>65</v>
      </c>
      <c r="E64" s="113">
        <v>30</v>
      </c>
      <c r="F64" s="27" t="s">
        <v>12</v>
      </c>
      <c r="G64" s="40">
        <v>18</v>
      </c>
      <c r="H64" s="27" t="s">
        <v>12</v>
      </c>
      <c r="I64" s="35">
        <v>1</v>
      </c>
      <c r="J64" s="114">
        <f t="shared" si="13"/>
        <v>540</v>
      </c>
      <c r="K64" s="31" t="s">
        <v>63</v>
      </c>
      <c r="L64" s="43"/>
    </row>
    <row r="65" spans="1:256" x14ac:dyDescent="0.2">
      <c r="A65" s="23"/>
      <c r="B65" s="117"/>
      <c r="C65" s="122">
        <v>45679</v>
      </c>
      <c r="D65" s="25" t="s">
        <v>66</v>
      </c>
      <c r="E65" s="113">
        <v>300</v>
      </c>
      <c r="F65" s="27" t="s">
        <v>12</v>
      </c>
      <c r="G65" s="40">
        <v>3</v>
      </c>
      <c r="H65" s="27" t="s">
        <v>12</v>
      </c>
      <c r="I65" s="35">
        <v>1</v>
      </c>
      <c r="J65" s="114">
        <f t="shared" si="13"/>
        <v>900</v>
      </c>
      <c r="K65" s="31" t="s">
        <v>63</v>
      </c>
      <c r="L65" s="43"/>
    </row>
    <row r="66" spans="1:256" x14ac:dyDescent="0.2">
      <c r="A66" s="23"/>
      <c r="B66" s="117"/>
      <c r="C66" s="122">
        <v>45679</v>
      </c>
      <c r="D66" s="25" t="s">
        <v>109</v>
      </c>
      <c r="E66" s="113">
        <v>300</v>
      </c>
      <c r="F66" s="27" t="s">
        <v>12</v>
      </c>
      <c r="G66" s="40">
        <v>1</v>
      </c>
      <c r="H66" s="27" t="s">
        <v>12</v>
      </c>
      <c r="I66" s="35">
        <v>1</v>
      </c>
      <c r="J66" s="114">
        <f t="shared" si="13"/>
        <v>300</v>
      </c>
      <c r="K66" s="31" t="s">
        <v>63</v>
      </c>
      <c r="L66" s="43"/>
    </row>
    <row r="67" spans="1:256" x14ac:dyDescent="0.2">
      <c r="A67" s="23"/>
      <c r="B67" s="117"/>
      <c r="C67" s="122">
        <v>45680</v>
      </c>
      <c r="D67" s="25" t="s">
        <v>67</v>
      </c>
      <c r="E67" s="113">
        <v>1296</v>
      </c>
      <c r="F67" s="27" t="s">
        <v>12</v>
      </c>
      <c r="G67" s="40">
        <v>21</v>
      </c>
      <c r="H67" s="27" t="s">
        <v>12</v>
      </c>
      <c r="I67" s="35">
        <v>1</v>
      </c>
      <c r="J67" s="114">
        <f t="shared" si="13"/>
        <v>27216</v>
      </c>
      <c r="K67" s="31" t="s">
        <v>63</v>
      </c>
      <c r="L67" s="43"/>
    </row>
    <row r="68" spans="1:256" x14ac:dyDescent="0.2">
      <c r="A68" s="23"/>
      <c r="B68" s="25"/>
      <c r="C68" s="25"/>
      <c r="D68" s="25"/>
      <c r="E68" s="26"/>
      <c r="F68" s="27"/>
      <c r="G68" s="28"/>
      <c r="H68" s="27"/>
      <c r="I68" s="28"/>
      <c r="J68" s="26"/>
      <c r="K68" s="31"/>
    </row>
    <row r="69" spans="1:256" x14ac:dyDescent="0.2">
      <c r="A69" s="58"/>
      <c r="B69" s="32" t="s">
        <v>68</v>
      </c>
      <c r="C69" s="25"/>
      <c r="D69" s="25"/>
      <c r="E69" s="39"/>
      <c r="F69" s="39"/>
      <c r="G69" s="34"/>
      <c r="H69" s="27"/>
      <c r="I69" s="35"/>
      <c r="J69" s="26"/>
      <c r="K69" s="62"/>
    </row>
    <row r="70" spans="1:256" x14ac:dyDescent="0.2">
      <c r="A70" s="49"/>
      <c r="B70" s="117"/>
      <c r="C70" s="122">
        <v>45685</v>
      </c>
      <c r="D70" s="25" t="s">
        <v>69</v>
      </c>
      <c r="E70" s="63"/>
      <c r="F70" s="46" t="s">
        <v>12</v>
      </c>
      <c r="G70" s="34">
        <v>1</v>
      </c>
      <c r="H70" s="27" t="s">
        <v>12</v>
      </c>
      <c r="I70" s="35">
        <v>1</v>
      </c>
      <c r="J70" s="26">
        <f>E70*G70*I70</f>
        <v>0</v>
      </c>
      <c r="K70" s="31"/>
    </row>
    <row r="71" spans="1:256" x14ac:dyDescent="0.2">
      <c r="A71" s="58"/>
      <c r="B71" s="117"/>
      <c r="C71" s="122">
        <v>45686</v>
      </c>
      <c r="D71" s="25" t="s">
        <v>70</v>
      </c>
      <c r="E71" s="63"/>
      <c r="F71" s="46" t="s">
        <v>12</v>
      </c>
      <c r="G71" s="34">
        <v>1</v>
      </c>
      <c r="H71" s="27" t="s">
        <v>12</v>
      </c>
      <c r="I71" s="35">
        <v>1</v>
      </c>
      <c r="J71" s="26">
        <f>E71*G71*I71</f>
        <v>0</v>
      </c>
      <c r="K71" s="31"/>
    </row>
    <row r="72" spans="1:256" x14ac:dyDescent="0.2">
      <c r="A72" s="49"/>
      <c r="B72" s="117"/>
      <c r="C72" s="122">
        <v>45686</v>
      </c>
      <c r="D72" s="25" t="s">
        <v>71</v>
      </c>
      <c r="E72" s="63"/>
      <c r="F72" s="46" t="s">
        <v>12</v>
      </c>
      <c r="G72" s="40">
        <v>1</v>
      </c>
      <c r="H72" s="27" t="s">
        <v>12</v>
      </c>
      <c r="I72" s="35">
        <v>1</v>
      </c>
      <c r="J72" s="26">
        <f>E72*G72*I72</f>
        <v>0</v>
      </c>
      <c r="K72" s="31"/>
    </row>
    <row r="73" spans="1:256" x14ac:dyDescent="0.2">
      <c r="A73" s="49"/>
      <c r="B73" s="117"/>
      <c r="C73" s="122">
        <v>45686</v>
      </c>
      <c r="D73" s="25" t="s">
        <v>72</v>
      </c>
      <c r="E73" s="114">
        <v>500</v>
      </c>
      <c r="F73" s="46" t="s">
        <v>12</v>
      </c>
      <c r="G73" s="40">
        <v>20</v>
      </c>
      <c r="H73" s="27" t="s">
        <v>12</v>
      </c>
      <c r="I73" s="35">
        <v>1</v>
      </c>
      <c r="J73" s="114">
        <f t="shared" ref="J73:J75" si="14">E73*G73*I73</f>
        <v>10000</v>
      </c>
      <c r="K73" s="31" t="s">
        <v>63</v>
      </c>
    </row>
    <row r="74" spans="1:256" x14ac:dyDescent="0.2">
      <c r="A74" s="49"/>
      <c r="B74" s="117"/>
      <c r="C74" s="122">
        <v>45686</v>
      </c>
      <c r="D74" s="25" t="s">
        <v>110</v>
      </c>
      <c r="E74" s="114">
        <v>500</v>
      </c>
      <c r="F74" s="46" t="s">
        <v>12</v>
      </c>
      <c r="G74" s="40">
        <v>1</v>
      </c>
      <c r="H74" s="27" t="s">
        <v>12</v>
      </c>
      <c r="I74" s="35">
        <v>1</v>
      </c>
      <c r="J74" s="114">
        <f t="shared" ref="J74" si="15">E74*G74*I74</f>
        <v>500</v>
      </c>
      <c r="K74" s="31" t="s">
        <v>63</v>
      </c>
    </row>
    <row r="75" spans="1:256" x14ac:dyDescent="0.2">
      <c r="A75" s="49"/>
      <c r="B75" s="117"/>
      <c r="C75" s="122">
        <v>45686</v>
      </c>
      <c r="D75" s="25" t="s">
        <v>73</v>
      </c>
      <c r="E75" s="114">
        <v>1600</v>
      </c>
      <c r="F75" s="46" t="s">
        <v>12</v>
      </c>
      <c r="G75" s="40">
        <v>18</v>
      </c>
      <c r="H75" s="27" t="s">
        <v>12</v>
      </c>
      <c r="I75" s="35">
        <v>1</v>
      </c>
      <c r="J75" s="114">
        <f t="shared" si="14"/>
        <v>28800</v>
      </c>
      <c r="K75" s="31" t="s">
        <v>63</v>
      </c>
    </row>
    <row r="76" spans="1:256" x14ac:dyDescent="0.2">
      <c r="A76" s="49"/>
      <c r="B76" s="25"/>
      <c r="C76" s="25"/>
      <c r="D76" s="25"/>
      <c r="E76" s="26"/>
      <c r="F76" s="46"/>
      <c r="G76" s="40"/>
      <c r="H76" s="27"/>
      <c r="I76" s="35"/>
      <c r="J76" s="26"/>
      <c r="K76" s="31"/>
    </row>
    <row r="77" spans="1:256" x14ac:dyDescent="0.2">
      <c r="A77" s="127" t="s">
        <v>74</v>
      </c>
      <c r="B77" s="25"/>
      <c r="C77" s="126"/>
      <c r="D77" s="25"/>
      <c r="E77" s="26"/>
      <c r="F77" s="46"/>
      <c r="G77" s="40"/>
      <c r="H77" s="27"/>
      <c r="I77" s="35"/>
      <c r="J77" s="26"/>
      <c r="K77" s="53"/>
    </row>
    <row r="78" spans="1:256" x14ac:dyDescent="0.2">
      <c r="A78" s="51"/>
      <c r="B78" s="32" t="s">
        <v>75</v>
      </c>
      <c r="C78" s="22"/>
      <c r="D78" s="25"/>
      <c r="E78" s="39"/>
      <c r="F78" s="27"/>
      <c r="G78" s="40"/>
      <c r="H78" s="27"/>
      <c r="I78" s="44"/>
      <c r="J78" s="26"/>
      <c r="K78" s="56"/>
    </row>
    <row r="79" spans="1:256" x14ac:dyDescent="0.2">
      <c r="A79" s="51"/>
      <c r="B79" s="119"/>
      <c r="C79" s="122">
        <v>46079</v>
      </c>
      <c r="D79" s="25" t="s">
        <v>11</v>
      </c>
      <c r="E79" s="113">
        <f>8650*100/110</f>
        <v>7863.636363636364</v>
      </c>
      <c r="F79" s="27" t="s">
        <v>12</v>
      </c>
      <c r="G79" s="40">
        <v>33</v>
      </c>
      <c r="H79" s="27" t="s">
        <v>12</v>
      </c>
      <c r="I79" s="41">
        <v>1</v>
      </c>
      <c r="J79" s="114">
        <f>E79*G79*I79</f>
        <v>259500</v>
      </c>
      <c r="K79" s="31" t="s">
        <v>49</v>
      </c>
      <c r="L79" s="37"/>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38"/>
      <c r="GB79" s="38"/>
      <c r="GC79" s="38"/>
      <c r="GD79" s="38"/>
      <c r="GE79" s="38"/>
      <c r="GF79" s="38"/>
      <c r="GG79" s="38"/>
      <c r="GH79" s="38"/>
      <c r="GI79" s="38"/>
      <c r="GJ79" s="38"/>
      <c r="GK79" s="38"/>
      <c r="GL79" s="38"/>
      <c r="GM79" s="38"/>
      <c r="GN79" s="38"/>
      <c r="GO79" s="38"/>
      <c r="GP79" s="38"/>
      <c r="GQ79" s="38"/>
      <c r="GR79" s="38"/>
      <c r="GS79" s="38"/>
      <c r="GT79" s="38"/>
      <c r="GU79" s="38"/>
      <c r="GV79" s="38"/>
      <c r="GW79" s="38"/>
      <c r="GX79" s="38"/>
      <c r="GY79" s="38"/>
      <c r="GZ79" s="38"/>
      <c r="HA79" s="38"/>
      <c r="HB79" s="38"/>
      <c r="HC79" s="38"/>
      <c r="HD79" s="38"/>
      <c r="HE79" s="38"/>
      <c r="HF79" s="38"/>
      <c r="HG79" s="38"/>
      <c r="HH79" s="38"/>
      <c r="HI79" s="38"/>
      <c r="HJ79" s="38"/>
      <c r="HK79" s="38"/>
      <c r="HL79" s="38"/>
      <c r="HM79" s="38"/>
      <c r="HN79" s="38"/>
      <c r="HO79" s="38"/>
      <c r="HP79" s="38"/>
      <c r="HQ79" s="38"/>
      <c r="HR79" s="38"/>
      <c r="HS79" s="38"/>
      <c r="HT79" s="38"/>
      <c r="HU79" s="38"/>
      <c r="HV79" s="38"/>
      <c r="HW79" s="38"/>
      <c r="HX79" s="38"/>
      <c r="HY79" s="38"/>
      <c r="HZ79" s="38"/>
      <c r="IA79" s="38"/>
      <c r="IB79" s="38"/>
      <c r="IC79" s="38"/>
      <c r="ID79" s="38"/>
      <c r="IE79" s="38"/>
      <c r="IF79" s="38"/>
      <c r="IG79" s="38"/>
      <c r="IH79" s="38"/>
      <c r="II79" s="38"/>
      <c r="IJ79" s="38"/>
      <c r="IK79" s="38"/>
      <c r="IL79" s="38"/>
      <c r="IM79" s="38"/>
      <c r="IN79" s="38"/>
      <c r="IO79" s="38"/>
      <c r="IP79" s="38"/>
      <c r="IQ79" s="38"/>
      <c r="IR79" s="38"/>
      <c r="IS79" s="38"/>
      <c r="IT79" s="38"/>
      <c r="IU79" s="38"/>
      <c r="IV79" s="38"/>
    </row>
    <row r="80" spans="1:256" x14ac:dyDescent="0.2">
      <c r="A80" s="51"/>
      <c r="B80" s="119"/>
      <c r="C80" s="122">
        <v>46081</v>
      </c>
      <c r="D80" s="25" t="s">
        <v>76</v>
      </c>
      <c r="E80" s="113">
        <f>6390*100/110</f>
        <v>5809.090909090909</v>
      </c>
      <c r="F80" s="27" t="s">
        <v>12</v>
      </c>
      <c r="G80" s="40">
        <v>33</v>
      </c>
      <c r="H80" s="27" t="s">
        <v>12</v>
      </c>
      <c r="I80" s="41">
        <v>1</v>
      </c>
      <c r="J80" s="114">
        <f t="shared" ref="J80" si="16">E80*G80*I80</f>
        <v>191700</v>
      </c>
      <c r="K80" s="31" t="s">
        <v>77</v>
      </c>
      <c r="L80" s="37"/>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38"/>
      <c r="ET80" s="38"/>
      <c r="EU80" s="38"/>
      <c r="EV80" s="38"/>
      <c r="EW80" s="38"/>
      <c r="EX80" s="38"/>
      <c r="EY80" s="38"/>
      <c r="EZ80" s="38"/>
      <c r="FA80" s="38"/>
      <c r="FB80" s="38"/>
      <c r="FC80" s="38"/>
      <c r="FD80" s="38"/>
      <c r="FE80" s="38"/>
      <c r="FF80" s="38"/>
      <c r="FG80" s="38"/>
      <c r="FH80" s="38"/>
      <c r="FI80" s="38"/>
      <c r="FJ80" s="38"/>
      <c r="FK80" s="38"/>
      <c r="FL80" s="38"/>
      <c r="FM80" s="38"/>
      <c r="FN80" s="38"/>
      <c r="FO80" s="38"/>
      <c r="FP80" s="38"/>
      <c r="FQ80" s="38"/>
      <c r="FR80" s="38"/>
      <c r="FS80" s="38"/>
      <c r="FT80" s="38"/>
      <c r="FU80" s="38"/>
      <c r="FV80" s="38"/>
      <c r="FW80" s="38"/>
      <c r="FX80" s="38"/>
      <c r="FY80" s="38"/>
      <c r="FZ80" s="38"/>
      <c r="GA80" s="38"/>
      <c r="GB80" s="38"/>
      <c r="GC80" s="38"/>
      <c r="GD80" s="38"/>
      <c r="GE80" s="38"/>
      <c r="GF80" s="38"/>
      <c r="GG80" s="38"/>
      <c r="GH80" s="38"/>
      <c r="GI80" s="38"/>
      <c r="GJ80" s="38"/>
      <c r="GK80" s="38"/>
      <c r="GL80" s="38"/>
      <c r="GM80" s="38"/>
      <c r="GN80" s="38"/>
      <c r="GO80" s="38"/>
      <c r="GP80" s="38"/>
      <c r="GQ80" s="38"/>
      <c r="GR80" s="38"/>
      <c r="GS80" s="38"/>
      <c r="GT80" s="38"/>
      <c r="GU80" s="38"/>
      <c r="GV80" s="38"/>
      <c r="GW80" s="38"/>
      <c r="GX80" s="38"/>
      <c r="GY80" s="38"/>
      <c r="GZ80" s="38"/>
      <c r="HA80" s="38"/>
      <c r="HB80" s="38"/>
      <c r="HC80" s="38"/>
      <c r="HD80" s="38"/>
      <c r="HE80" s="38"/>
      <c r="HF80" s="38"/>
      <c r="HG80" s="38"/>
      <c r="HH80" s="38"/>
      <c r="HI80" s="38"/>
      <c r="HJ80" s="38"/>
      <c r="HK80" s="38"/>
      <c r="HL80" s="38"/>
      <c r="HM80" s="38"/>
      <c r="HN80" s="38"/>
      <c r="HO80" s="38"/>
      <c r="HP80" s="38"/>
      <c r="HQ80" s="38"/>
      <c r="HR80" s="38"/>
      <c r="HS80" s="38"/>
      <c r="HT80" s="38"/>
      <c r="HU80" s="38"/>
      <c r="HV80" s="38"/>
      <c r="HW80" s="38"/>
      <c r="HX80" s="38"/>
      <c r="HY80" s="38"/>
      <c r="HZ80" s="38"/>
      <c r="IA80" s="38"/>
      <c r="IB80" s="38"/>
      <c r="IC80" s="38"/>
      <c r="ID80" s="38"/>
      <c r="IE80" s="38"/>
      <c r="IF80" s="38"/>
      <c r="IG80" s="38"/>
      <c r="IH80" s="38"/>
      <c r="II80" s="38"/>
      <c r="IJ80" s="38"/>
      <c r="IK80" s="38"/>
      <c r="IL80" s="38"/>
      <c r="IM80" s="38"/>
      <c r="IN80" s="38"/>
      <c r="IO80" s="38"/>
      <c r="IP80" s="38"/>
      <c r="IQ80" s="38"/>
      <c r="IR80" s="38"/>
      <c r="IS80" s="38"/>
      <c r="IT80" s="38"/>
      <c r="IU80" s="38"/>
      <c r="IV80" s="38"/>
    </row>
    <row r="81" spans="1:257" x14ac:dyDescent="0.2">
      <c r="A81" s="51"/>
      <c r="B81" s="119"/>
      <c r="C81" s="122">
        <v>46079</v>
      </c>
      <c r="D81" s="25" t="s">
        <v>78</v>
      </c>
      <c r="E81" s="33"/>
      <c r="F81" s="27" t="s">
        <v>12</v>
      </c>
      <c r="G81" s="34">
        <v>1</v>
      </c>
      <c r="H81" s="27" t="s">
        <v>12</v>
      </c>
      <c r="I81" s="35">
        <v>1</v>
      </c>
      <c r="J81" s="26">
        <f>E81*G81*I81</f>
        <v>0</v>
      </c>
      <c r="K81" s="31"/>
      <c r="L81" s="54"/>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55"/>
      <c r="FE81" s="55"/>
      <c r="FF81" s="55"/>
      <c r="FG81" s="55"/>
      <c r="FH81" s="55"/>
      <c r="FI81" s="55"/>
      <c r="FJ81" s="55"/>
      <c r="FK81" s="55"/>
      <c r="FL81" s="55"/>
      <c r="FM81" s="55"/>
      <c r="FN81" s="55"/>
      <c r="FO81" s="55"/>
      <c r="FP81" s="55"/>
      <c r="FQ81" s="55"/>
      <c r="FR81" s="55"/>
      <c r="FS81" s="55"/>
      <c r="FT81" s="55"/>
      <c r="FU81" s="55"/>
      <c r="FV81" s="55"/>
      <c r="FW81" s="55"/>
      <c r="FX81" s="55"/>
      <c r="FY81" s="55"/>
      <c r="FZ81" s="55"/>
      <c r="GA81" s="55"/>
      <c r="GB81" s="55"/>
      <c r="GC81" s="55"/>
      <c r="GD81" s="55"/>
      <c r="GE81" s="55"/>
      <c r="GF81" s="55"/>
      <c r="GG81" s="55"/>
      <c r="GH81" s="55"/>
      <c r="GI81" s="55"/>
      <c r="GJ81" s="55"/>
      <c r="GK81" s="55"/>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c r="IN81" s="55"/>
      <c r="IO81" s="55"/>
      <c r="IP81" s="55"/>
      <c r="IQ81" s="55"/>
      <c r="IR81" s="55"/>
      <c r="IS81" s="55"/>
      <c r="IT81" s="55"/>
      <c r="IU81" s="55"/>
      <c r="IV81" s="55"/>
      <c r="IW81" s="55"/>
    </row>
    <row r="82" spans="1:257" x14ac:dyDescent="0.2">
      <c r="A82" s="51"/>
      <c r="B82" s="119"/>
      <c r="C82" s="122">
        <v>46079</v>
      </c>
      <c r="D82" s="25" t="s">
        <v>79</v>
      </c>
      <c r="E82" s="33"/>
      <c r="F82" s="27" t="s">
        <v>12</v>
      </c>
      <c r="G82" s="34">
        <v>1</v>
      </c>
      <c r="H82" s="27" t="s">
        <v>12</v>
      </c>
      <c r="I82" s="35">
        <v>1</v>
      </c>
      <c r="J82" s="26">
        <f t="shared" ref="J82:J87" si="17">E82*G82*I82</f>
        <v>0</v>
      </c>
      <c r="K82" s="31"/>
    </row>
    <row r="83" spans="1:257" x14ac:dyDescent="0.2">
      <c r="A83" s="51"/>
      <c r="B83" s="119"/>
      <c r="C83" s="122">
        <v>46080</v>
      </c>
      <c r="D83" s="25" t="s">
        <v>80</v>
      </c>
      <c r="E83" s="33"/>
      <c r="F83" s="27" t="s">
        <v>12</v>
      </c>
      <c r="G83" s="34">
        <v>1</v>
      </c>
      <c r="H83" s="27" t="s">
        <v>12</v>
      </c>
      <c r="I83" s="35">
        <v>1</v>
      </c>
      <c r="J83" s="26">
        <f t="shared" si="17"/>
        <v>0</v>
      </c>
      <c r="K83" s="31"/>
    </row>
    <row r="84" spans="1:257" x14ac:dyDescent="0.2">
      <c r="A84" s="51"/>
      <c r="B84" s="119"/>
      <c r="C84" s="122">
        <v>46081</v>
      </c>
      <c r="D84" s="25" t="s">
        <v>81</v>
      </c>
      <c r="E84" s="33"/>
      <c r="F84" s="27" t="s">
        <v>12</v>
      </c>
      <c r="G84" s="34">
        <v>1</v>
      </c>
      <c r="H84" s="27" t="s">
        <v>12</v>
      </c>
      <c r="I84" s="35">
        <v>1</v>
      </c>
      <c r="J84" s="26">
        <f t="shared" si="17"/>
        <v>0</v>
      </c>
      <c r="K84" s="31"/>
    </row>
    <row r="85" spans="1:257" x14ac:dyDescent="0.2">
      <c r="A85" s="51"/>
      <c r="B85" s="119"/>
      <c r="C85" s="122">
        <v>46081</v>
      </c>
      <c r="D85" s="25" t="s">
        <v>82</v>
      </c>
      <c r="E85" s="33"/>
      <c r="F85" s="27" t="s">
        <v>12</v>
      </c>
      <c r="G85" s="34">
        <v>1</v>
      </c>
      <c r="H85" s="27" t="s">
        <v>12</v>
      </c>
      <c r="I85" s="35">
        <v>1</v>
      </c>
      <c r="J85" s="26">
        <f t="shared" si="17"/>
        <v>0</v>
      </c>
      <c r="K85" s="31"/>
    </row>
    <row r="86" spans="1:257" x14ac:dyDescent="0.2">
      <c r="A86" s="23"/>
      <c r="B86" s="119"/>
      <c r="C86" s="122">
        <v>46079</v>
      </c>
      <c r="D86" s="25" t="s">
        <v>19</v>
      </c>
      <c r="E86" s="33"/>
      <c r="F86" s="27" t="s">
        <v>12</v>
      </c>
      <c r="G86" s="40">
        <v>30</v>
      </c>
      <c r="H86" s="27" t="s">
        <v>12</v>
      </c>
      <c r="I86" s="44">
        <v>1</v>
      </c>
      <c r="J86" s="26">
        <f t="shared" si="17"/>
        <v>0</v>
      </c>
      <c r="K86" s="31" t="s">
        <v>83</v>
      </c>
    </row>
    <row r="87" spans="1:257" x14ac:dyDescent="0.2">
      <c r="A87" s="123"/>
      <c r="B87" s="119"/>
      <c r="C87" s="122">
        <v>46079</v>
      </c>
      <c r="D87" s="25" t="s">
        <v>21</v>
      </c>
      <c r="E87" s="33"/>
      <c r="F87" s="27" t="s">
        <v>12</v>
      </c>
      <c r="G87" s="40">
        <v>3</v>
      </c>
      <c r="H87" s="27" t="s">
        <v>12</v>
      </c>
      <c r="I87" s="44">
        <v>1</v>
      </c>
      <c r="J87" s="26">
        <f t="shared" si="17"/>
        <v>0</v>
      </c>
      <c r="K87" s="31" t="s">
        <v>84</v>
      </c>
    </row>
    <row r="88" spans="1:257" x14ac:dyDescent="0.2">
      <c r="A88" s="51"/>
      <c r="B88" s="119"/>
      <c r="C88" s="122">
        <v>46080</v>
      </c>
      <c r="D88" s="25" t="s">
        <v>85</v>
      </c>
      <c r="E88" s="33"/>
      <c r="F88" s="27" t="s">
        <v>12</v>
      </c>
      <c r="G88" s="40">
        <v>33</v>
      </c>
      <c r="H88" s="27" t="s">
        <v>12</v>
      </c>
      <c r="I88" s="44">
        <v>1</v>
      </c>
      <c r="J88" s="26">
        <f t="shared" ref="J88:J96" si="18">E88*G88*I88</f>
        <v>0</v>
      </c>
      <c r="K88" s="31" t="s">
        <v>86</v>
      </c>
    </row>
    <row r="89" spans="1:257" x14ac:dyDescent="0.2">
      <c r="A89" s="51"/>
      <c r="B89" s="119"/>
      <c r="C89" s="122">
        <v>46079</v>
      </c>
      <c r="D89" s="25" t="s">
        <v>87</v>
      </c>
      <c r="E89" s="33"/>
      <c r="F89" s="27" t="s">
        <v>12</v>
      </c>
      <c r="G89" s="40">
        <v>1</v>
      </c>
      <c r="H89" s="27" t="s">
        <v>12</v>
      </c>
      <c r="I89" s="35">
        <v>1</v>
      </c>
      <c r="J89" s="26">
        <f t="shared" si="18"/>
        <v>0</v>
      </c>
      <c r="K89" s="31"/>
    </row>
    <row r="90" spans="1:257" x14ac:dyDescent="0.2">
      <c r="A90" s="51"/>
      <c r="B90" s="119"/>
      <c r="C90" s="122">
        <v>46080</v>
      </c>
      <c r="D90" s="25" t="s">
        <v>87</v>
      </c>
      <c r="E90" s="33"/>
      <c r="F90" s="27" t="s">
        <v>12</v>
      </c>
      <c r="G90" s="40">
        <v>1</v>
      </c>
      <c r="H90" s="27" t="s">
        <v>12</v>
      </c>
      <c r="I90" s="35">
        <v>1</v>
      </c>
      <c r="J90" s="26">
        <f t="shared" si="18"/>
        <v>0</v>
      </c>
      <c r="K90" s="31"/>
    </row>
    <row r="91" spans="1:257" x14ac:dyDescent="0.2">
      <c r="A91" s="51"/>
      <c r="B91" s="119"/>
      <c r="C91" s="122">
        <v>46081</v>
      </c>
      <c r="D91" s="25" t="s">
        <v>88</v>
      </c>
      <c r="E91" s="33"/>
      <c r="F91" s="27" t="s">
        <v>12</v>
      </c>
      <c r="G91" s="40">
        <v>1</v>
      </c>
      <c r="H91" s="27" t="s">
        <v>12</v>
      </c>
      <c r="I91" s="35">
        <v>1</v>
      </c>
      <c r="J91" s="26">
        <f t="shared" si="18"/>
        <v>0</v>
      </c>
      <c r="K91" s="31"/>
    </row>
    <row r="92" spans="1:257" x14ac:dyDescent="0.2">
      <c r="A92" s="51"/>
      <c r="B92" s="119"/>
      <c r="C92" s="122">
        <v>46079</v>
      </c>
      <c r="D92" s="25" t="s">
        <v>27</v>
      </c>
      <c r="E92" s="113">
        <v>420</v>
      </c>
      <c r="F92" s="27" t="s">
        <v>12</v>
      </c>
      <c r="G92" s="40">
        <v>33</v>
      </c>
      <c r="H92" s="27" t="s">
        <v>12</v>
      </c>
      <c r="I92" s="41">
        <v>1</v>
      </c>
      <c r="J92" s="114">
        <f t="shared" si="18"/>
        <v>13860</v>
      </c>
      <c r="K92" s="31" t="s">
        <v>49</v>
      </c>
    </row>
    <row r="93" spans="1:257" x14ac:dyDescent="0.2">
      <c r="A93" s="51"/>
      <c r="B93" s="119"/>
      <c r="C93" s="122">
        <v>46079</v>
      </c>
      <c r="D93" s="25" t="s">
        <v>103</v>
      </c>
      <c r="E93" s="113">
        <v>420</v>
      </c>
      <c r="F93" s="27" t="s">
        <v>12</v>
      </c>
      <c r="G93" s="40">
        <v>1</v>
      </c>
      <c r="H93" s="27" t="s">
        <v>12</v>
      </c>
      <c r="I93" s="41">
        <v>1</v>
      </c>
      <c r="J93" s="114">
        <f t="shared" ref="J93" si="19">E93*G93*I93</f>
        <v>420</v>
      </c>
      <c r="K93" s="31" t="s">
        <v>63</v>
      </c>
    </row>
    <row r="94" spans="1:257" x14ac:dyDescent="0.2">
      <c r="A94" s="51"/>
      <c r="B94" s="119"/>
      <c r="C94" s="122">
        <v>46079</v>
      </c>
      <c r="D94" s="25" t="s">
        <v>28</v>
      </c>
      <c r="E94" s="113">
        <v>300</v>
      </c>
      <c r="F94" s="27" t="s">
        <v>12</v>
      </c>
      <c r="G94" s="40">
        <v>33</v>
      </c>
      <c r="H94" s="27" t="s">
        <v>12</v>
      </c>
      <c r="I94" s="35">
        <v>1</v>
      </c>
      <c r="J94" s="114">
        <f t="shared" ref="J94" si="20">E94*G94*I94</f>
        <v>9900</v>
      </c>
      <c r="K94" s="31" t="s">
        <v>49</v>
      </c>
    </row>
    <row r="95" spans="1:257" x14ac:dyDescent="0.2">
      <c r="A95" s="51"/>
      <c r="B95" s="119"/>
      <c r="C95" s="122">
        <v>46079</v>
      </c>
      <c r="D95" s="25" t="s">
        <v>104</v>
      </c>
      <c r="E95" s="113">
        <v>300</v>
      </c>
      <c r="F95" s="27" t="s">
        <v>12</v>
      </c>
      <c r="G95" s="40">
        <v>1</v>
      </c>
      <c r="H95" s="27" t="s">
        <v>12</v>
      </c>
      <c r="I95" s="35">
        <v>1</v>
      </c>
      <c r="J95" s="114">
        <f t="shared" ref="J95" si="21">E95*G95*I95</f>
        <v>300</v>
      </c>
      <c r="K95" s="31" t="s">
        <v>63</v>
      </c>
    </row>
    <row r="96" spans="1:257" x14ac:dyDescent="0.2">
      <c r="A96" s="51"/>
      <c r="B96" s="119"/>
      <c r="C96" s="122">
        <v>46080</v>
      </c>
      <c r="D96" s="25" t="s">
        <v>29</v>
      </c>
      <c r="E96" s="113">
        <v>160</v>
      </c>
      <c r="F96" s="27" t="s">
        <v>12</v>
      </c>
      <c r="G96" s="40">
        <v>33</v>
      </c>
      <c r="H96" s="27" t="s">
        <v>12</v>
      </c>
      <c r="I96" s="35">
        <v>1</v>
      </c>
      <c r="J96" s="114">
        <f t="shared" si="18"/>
        <v>5280</v>
      </c>
      <c r="K96" s="31" t="s">
        <v>49</v>
      </c>
    </row>
    <row r="97" spans="1:12" x14ac:dyDescent="0.2">
      <c r="A97" s="51"/>
      <c r="B97" s="119"/>
      <c r="C97" s="122">
        <v>46080</v>
      </c>
      <c r="D97" s="25" t="s">
        <v>105</v>
      </c>
      <c r="E97" s="113">
        <v>160</v>
      </c>
      <c r="F97" s="27" t="s">
        <v>12</v>
      </c>
      <c r="G97" s="40">
        <v>1</v>
      </c>
      <c r="H97" s="27" t="s">
        <v>12</v>
      </c>
      <c r="I97" s="35">
        <v>1</v>
      </c>
      <c r="J97" s="114">
        <f t="shared" ref="J97" si="22">E97*G97*I97</f>
        <v>160</v>
      </c>
      <c r="K97" s="31" t="s">
        <v>63</v>
      </c>
    </row>
    <row r="98" spans="1:12" x14ac:dyDescent="0.2">
      <c r="A98" s="51"/>
      <c r="B98" s="25"/>
      <c r="C98" s="25"/>
      <c r="D98" s="25"/>
      <c r="E98" s="39"/>
      <c r="F98" s="27"/>
      <c r="G98" s="40"/>
      <c r="H98" s="27"/>
      <c r="I98" s="44"/>
      <c r="J98" s="26"/>
      <c r="K98" s="56"/>
    </row>
    <row r="99" spans="1:12" x14ac:dyDescent="0.2">
      <c r="A99" s="49"/>
      <c r="B99" s="32" t="s">
        <v>89</v>
      </c>
      <c r="C99" s="25"/>
      <c r="D99" s="25"/>
      <c r="E99" s="25"/>
      <c r="F99" s="46"/>
      <c r="G99" s="40"/>
      <c r="H99" s="27"/>
      <c r="I99" s="41"/>
      <c r="J99" s="26"/>
      <c r="K99" s="31"/>
    </row>
    <row r="100" spans="1:12" x14ac:dyDescent="0.2">
      <c r="A100" s="49"/>
      <c r="B100" s="119"/>
      <c r="C100" s="122">
        <v>46087</v>
      </c>
      <c r="D100" s="25" t="s">
        <v>90</v>
      </c>
      <c r="E100" s="63"/>
      <c r="F100" s="27" t="s">
        <v>12</v>
      </c>
      <c r="G100" s="34">
        <v>1</v>
      </c>
      <c r="H100" s="27" t="s">
        <v>12</v>
      </c>
      <c r="I100" s="35">
        <v>1</v>
      </c>
      <c r="J100" s="26">
        <f>E100*G100*I100</f>
        <v>0</v>
      </c>
      <c r="K100" s="59"/>
    </row>
    <row r="101" spans="1:12" x14ac:dyDescent="0.2">
      <c r="A101" s="49"/>
      <c r="B101" s="119"/>
      <c r="C101" s="122">
        <v>46092</v>
      </c>
      <c r="D101" s="25" t="s">
        <v>91</v>
      </c>
      <c r="E101" s="63"/>
      <c r="F101" s="27" t="s">
        <v>12</v>
      </c>
      <c r="G101" s="34">
        <v>1</v>
      </c>
      <c r="H101" s="27" t="s">
        <v>12</v>
      </c>
      <c r="I101" s="35">
        <v>1</v>
      </c>
      <c r="J101" s="26">
        <f>E101*G101*I101</f>
        <v>0</v>
      </c>
      <c r="K101" s="59"/>
    </row>
    <row r="102" spans="1:12" x14ac:dyDescent="0.2">
      <c r="A102" s="49"/>
      <c r="B102" s="119"/>
      <c r="C102" s="122">
        <v>46092</v>
      </c>
      <c r="D102" s="25" t="s">
        <v>92</v>
      </c>
      <c r="E102" s="63"/>
      <c r="F102" s="27" t="s">
        <v>12</v>
      </c>
      <c r="G102" s="40">
        <v>1</v>
      </c>
      <c r="H102" s="27" t="s">
        <v>12</v>
      </c>
      <c r="I102" s="35">
        <v>1</v>
      </c>
      <c r="J102" s="26">
        <f>E102*G102*I102</f>
        <v>0</v>
      </c>
      <c r="K102" s="31"/>
    </row>
    <row r="103" spans="1:12" x14ac:dyDescent="0.2">
      <c r="A103" s="49"/>
      <c r="B103" s="129"/>
      <c r="C103" s="122">
        <v>46092</v>
      </c>
      <c r="D103" s="25" t="s">
        <v>111</v>
      </c>
      <c r="E103" s="113">
        <v>700</v>
      </c>
      <c r="F103" s="27" t="s">
        <v>12</v>
      </c>
      <c r="G103" s="40">
        <v>32</v>
      </c>
      <c r="H103" s="27" t="s">
        <v>12</v>
      </c>
      <c r="I103" s="35">
        <v>1</v>
      </c>
      <c r="J103" s="114">
        <f t="shared" ref="J103:J104" si="23">E103*G103*I103</f>
        <v>22400</v>
      </c>
      <c r="K103" s="31" t="s">
        <v>13</v>
      </c>
    </row>
    <row r="104" spans="1:12" x14ac:dyDescent="0.2">
      <c r="A104" s="49"/>
      <c r="B104" s="129"/>
      <c r="C104" s="122">
        <v>46092</v>
      </c>
      <c r="D104" s="25" t="s">
        <v>112</v>
      </c>
      <c r="E104" s="113">
        <v>700</v>
      </c>
      <c r="F104" s="27" t="s">
        <v>12</v>
      </c>
      <c r="G104" s="40">
        <v>1</v>
      </c>
      <c r="H104" s="27" t="s">
        <v>12</v>
      </c>
      <c r="I104" s="35">
        <v>1</v>
      </c>
      <c r="J104" s="114">
        <f t="shared" si="23"/>
        <v>700</v>
      </c>
      <c r="K104" s="31" t="s">
        <v>63</v>
      </c>
    </row>
    <row r="105" spans="1:12" ht="14.5" thickBot="1" x14ac:dyDescent="0.25">
      <c r="A105" s="64"/>
      <c r="B105" s="121"/>
      <c r="C105" s="122">
        <v>46066</v>
      </c>
      <c r="D105" s="128" t="s">
        <v>93</v>
      </c>
      <c r="E105" s="115"/>
      <c r="F105" s="65" t="s">
        <v>12</v>
      </c>
      <c r="G105" s="34">
        <v>1</v>
      </c>
      <c r="H105" s="65"/>
      <c r="I105" s="35">
        <v>1</v>
      </c>
      <c r="J105" s="26">
        <f>E105*G105*I105</f>
        <v>0</v>
      </c>
      <c r="K105" s="66"/>
    </row>
    <row r="106" spans="1:12" ht="14.5" thickBot="1" x14ac:dyDescent="0.25">
      <c r="A106" s="67"/>
      <c r="B106" s="68"/>
      <c r="C106" s="68"/>
      <c r="D106" s="69" t="s">
        <v>94</v>
      </c>
      <c r="E106" s="70"/>
      <c r="F106" s="71"/>
      <c r="G106" s="72"/>
      <c r="H106" s="71"/>
      <c r="I106" s="72"/>
      <c r="J106" s="73">
        <f>SUM(J8:J105)</f>
        <v>1585457.8181818184</v>
      </c>
      <c r="K106" s="74"/>
    </row>
    <row r="107" spans="1:12" ht="14.5" thickBot="1" x14ac:dyDescent="0.25">
      <c r="A107" s="75"/>
      <c r="E107" s="76"/>
      <c r="F107" s="77"/>
      <c r="H107" s="77"/>
      <c r="K107" s="80"/>
    </row>
    <row r="108" spans="1:12" x14ac:dyDescent="0.2">
      <c r="A108" s="81" t="s">
        <v>95</v>
      </c>
      <c r="B108" s="82"/>
      <c r="C108" s="82"/>
      <c r="D108" s="82"/>
      <c r="E108" s="83"/>
      <c r="F108" s="82"/>
      <c r="G108" s="84"/>
      <c r="H108" s="82"/>
      <c r="I108" s="84"/>
      <c r="J108" s="85"/>
      <c r="K108" s="88"/>
      <c r="L108" s="89"/>
    </row>
    <row r="109" spans="1:12" x14ac:dyDescent="0.2">
      <c r="A109" s="90" t="s">
        <v>96</v>
      </c>
      <c r="B109" s="91"/>
      <c r="C109" s="91"/>
      <c r="D109" s="91"/>
      <c r="E109" s="92">
        <f>J106</f>
        <v>1585457.8181818184</v>
      </c>
      <c r="F109" s="93" t="s">
        <v>12</v>
      </c>
      <c r="G109" s="94"/>
      <c r="H109" s="93" t="s">
        <v>97</v>
      </c>
      <c r="I109" s="95"/>
      <c r="J109" s="96">
        <f>ROUNDDOWN(E109*G109,0)</f>
        <v>0</v>
      </c>
      <c r="K109" s="97"/>
      <c r="L109" s="98"/>
    </row>
    <row r="110" spans="1:12" ht="14.5" thickBot="1" x14ac:dyDescent="0.25">
      <c r="A110" s="99"/>
      <c r="B110" s="100"/>
      <c r="C110" s="100"/>
      <c r="D110" s="100"/>
      <c r="E110" s="101"/>
      <c r="F110" s="102"/>
      <c r="G110" s="103"/>
      <c r="H110" s="102"/>
      <c r="I110" s="103"/>
      <c r="J110" s="104"/>
      <c r="K110" s="105"/>
    </row>
    <row r="111" spans="1:12" ht="14.5" thickBot="1" x14ac:dyDescent="0.25">
      <c r="A111" s="67"/>
      <c r="B111" s="68"/>
      <c r="C111" s="68"/>
      <c r="D111" s="69" t="s">
        <v>98</v>
      </c>
      <c r="E111" s="86"/>
      <c r="F111" s="68"/>
      <c r="G111" s="72"/>
      <c r="H111" s="68"/>
      <c r="I111" s="72"/>
      <c r="J111" s="73">
        <f>J109</f>
        <v>0</v>
      </c>
      <c r="K111" s="106"/>
    </row>
    <row r="112" spans="1:12" x14ac:dyDescent="0.2">
      <c r="A112" s="75"/>
      <c r="E112" s="87"/>
      <c r="F112" s="3"/>
      <c r="K112" s="107"/>
    </row>
    <row r="113" spans="1:257" ht="14.5" thickBot="1" x14ac:dyDescent="0.25">
      <c r="A113" s="75"/>
      <c r="E113" s="87"/>
      <c r="F113" s="3"/>
      <c r="K113" s="107"/>
    </row>
    <row r="114" spans="1:257" ht="55.5" customHeight="1" thickBot="1" x14ac:dyDescent="0.25">
      <c r="A114" s="134" t="s">
        <v>99</v>
      </c>
      <c r="B114" s="135"/>
      <c r="C114" s="135"/>
      <c r="D114" s="135"/>
      <c r="E114" s="135"/>
      <c r="F114" s="135"/>
      <c r="G114" s="135"/>
      <c r="H114" s="108"/>
      <c r="I114" s="108"/>
      <c r="J114" s="109">
        <f>J106+J111</f>
        <v>1585457.8181818184</v>
      </c>
      <c r="K114" s="110" t="s">
        <v>100</v>
      </c>
      <c r="L114" s="111"/>
    </row>
    <row r="115" spans="1:257" ht="13" customHeight="1" x14ac:dyDescent="0.2">
      <c r="A115" s="75"/>
      <c r="E115" s="87"/>
      <c r="F115" s="3"/>
      <c r="K115" s="107"/>
    </row>
    <row r="116" spans="1:257" s="30" customFormat="1" ht="51.75" customHeight="1" x14ac:dyDescent="0.2">
      <c r="A116" s="3"/>
      <c r="B116" s="3"/>
      <c r="C116" s="3"/>
      <c r="D116" s="136" t="s">
        <v>101</v>
      </c>
      <c r="E116" s="137"/>
      <c r="F116" s="137"/>
      <c r="G116" s="137"/>
      <c r="H116" s="137"/>
      <c r="I116" s="137"/>
      <c r="J116" s="137"/>
      <c r="K116" s="137"/>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c r="FK116" s="22"/>
      <c r="FL116" s="22"/>
      <c r="FM116" s="22"/>
      <c r="FN116" s="22"/>
      <c r="FO116" s="22"/>
      <c r="FP116" s="22"/>
      <c r="FQ116" s="22"/>
      <c r="FR116" s="22"/>
      <c r="FS116" s="22"/>
      <c r="FT116" s="22"/>
      <c r="FU116" s="22"/>
      <c r="FV116" s="22"/>
      <c r="FW116" s="22"/>
      <c r="FX116" s="22"/>
      <c r="FY116" s="22"/>
      <c r="FZ116" s="22"/>
      <c r="GA116" s="22"/>
      <c r="GB116" s="22"/>
      <c r="GC116" s="22"/>
      <c r="GD116" s="22"/>
      <c r="GE116" s="22"/>
      <c r="GF116" s="22"/>
      <c r="GG116" s="22"/>
      <c r="GH116" s="22"/>
      <c r="GI116" s="22"/>
      <c r="GJ116" s="22"/>
      <c r="GK116" s="22"/>
      <c r="GL116" s="22"/>
      <c r="GM116" s="22"/>
      <c r="GN116" s="22"/>
      <c r="GO116" s="22"/>
      <c r="GP116" s="22"/>
      <c r="GQ116" s="22"/>
      <c r="GR116" s="22"/>
      <c r="GS116" s="22"/>
      <c r="GT116" s="22"/>
      <c r="GU116" s="22"/>
      <c r="GV116" s="22"/>
      <c r="GW116" s="22"/>
      <c r="GX116" s="22"/>
      <c r="GY116" s="22"/>
      <c r="GZ116" s="22"/>
      <c r="HA116" s="22"/>
      <c r="HB116" s="22"/>
      <c r="HC116" s="22"/>
      <c r="HD116" s="22"/>
      <c r="HE116" s="22"/>
      <c r="HF116" s="22"/>
      <c r="HG116" s="22"/>
      <c r="HH116" s="22"/>
      <c r="HI116" s="22"/>
      <c r="HJ116" s="22"/>
      <c r="HK116" s="22"/>
      <c r="HL116" s="22"/>
      <c r="HM116" s="22"/>
      <c r="HN116" s="22"/>
      <c r="HO116" s="22"/>
      <c r="HP116" s="22"/>
      <c r="HQ116" s="22"/>
      <c r="HR116" s="22"/>
      <c r="HS116" s="22"/>
      <c r="HT116" s="22"/>
      <c r="HU116" s="22"/>
      <c r="HV116" s="22"/>
      <c r="HW116" s="22"/>
      <c r="HX116" s="22"/>
      <c r="HY116" s="22"/>
      <c r="HZ116" s="22"/>
      <c r="IA116" s="22"/>
      <c r="IB116" s="22"/>
      <c r="IC116" s="22"/>
      <c r="ID116" s="22"/>
      <c r="IE116" s="22"/>
      <c r="IF116" s="22"/>
      <c r="IG116" s="22"/>
      <c r="IH116" s="22"/>
      <c r="II116" s="22"/>
      <c r="IJ116" s="22"/>
      <c r="IK116" s="22"/>
      <c r="IL116" s="22"/>
      <c r="IM116" s="22"/>
      <c r="IN116" s="22"/>
      <c r="IO116" s="22"/>
      <c r="IP116" s="22"/>
      <c r="IQ116" s="22"/>
      <c r="IR116" s="22"/>
      <c r="IS116" s="22"/>
      <c r="IT116" s="22"/>
      <c r="IU116" s="22"/>
      <c r="IV116" s="22"/>
      <c r="IW116" s="22"/>
    </row>
  </sheetData>
  <mergeCells count="4">
    <mergeCell ref="A1:J1"/>
    <mergeCell ref="A4:D4"/>
    <mergeCell ref="A114:G114"/>
    <mergeCell ref="D116:K116"/>
  </mergeCells>
  <phoneticPr fontId="3"/>
  <pageMargins left="0.70866141732283472" right="0.23622047244094491" top="0.19685039370078741" bottom="0.15748031496062992" header="0.59055118110236227" footer="0.31496062992125984"/>
  <pageSetup paperSize="9" scale="47" fitToHeight="0" orientation="portrait" cellComments="asDisplayed" r:id="rId1"/>
  <headerFooter differentFirst="1" scaleWithDoc="0" alignWithMargins="0">
    <oddFooter>&amp;R&amp;P／&amp;N</oddFooter>
  </headerFooter>
  <rowBreaks count="1" manualBreakCount="1">
    <brk id="119" max="8"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2a070983-2be5-440b-9d44-73f2eb41bda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65F4A287F1CE4DB043853F683F01E0" ma:contentTypeVersion="18" ma:contentTypeDescription="新しいドキュメントを作成します。" ma:contentTypeScope="" ma:versionID="07d17e45ac41d9c4b0d54639721474b2">
  <xsd:schema xmlns:xsd="http://www.w3.org/2001/XMLSchema" xmlns:xs="http://www.w3.org/2001/XMLSchema" xmlns:p="http://schemas.microsoft.com/office/2006/metadata/properties" xmlns:ns2="dd831380-f772-4d0a-86be-ca519d40c5a8" xmlns:ns3="2a070983-2be5-440b-9d44-73f2eb41bda2" targetNamespace="http://schemas.microsoft.com/office/2006/metadata/properties" ma:root="true" ma:fieldsID="48b3586d5230bfad0c9cd57931b432d0" ns2:_="" ns3:_="">
    <xsd:import namespace="dd831380-f772-4d0a-86be-ca519d40c5a8"/>
    <xsd:import namespace="2a070983-2be5-440b-9d44-73f2eb41bda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23ce7089-66bd-4eb7-b872-ce229ea3c39e}"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070983-2be5-440b-9d44-73f2eb41bda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815CC4-9A2E-4517-BBFA-ADAEF73D077C}">
  <ds:schemaRefs>
    <ds:schemaRef ds:uri="http://schemas.microsoft.com/office/2006/metadata/properties"/>
    <ds:schemaRef ds:uri="http://schemas.microsoft.com/office/infopath/2007/PartnerControls"/>
    <ds:schemaRef ds:uri="dd831380-f772-4d0a-86be-ca519d40c5a8"/>
    <ds:schemaRef ds:uri="2a070983-2be5-440b-9d44-73f2eb41bda2"/>
  </ds:schemaRefs>
</ds:datastoreItem>
</file>

<file path=customXml/itemProps2.xml><?xml version="1.0" encoding="utf-8"?>
<ds:datastoreItem xmlns:ds="http://schemas.openxmlformats.org/officeDocument/2006/customXml" ds:itemID="{48B030F2-058C-4B23-B89D-ABA31F856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2a070983-2be5-440b-9d44-73f2eb41bd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EEC657-952C-4A3A-9A95-EF95919840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入札金額内訳書(国内接遇)</vt:lpstr>
      <vt:lpstr>'入札金額内訳書(国内接遇)'!Print_Area</vt:lpstr>
      <vt:lpstr>'入札金額内訳書(国内接遇)'!Print_Titles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友川　昂大</dc:creator>
  <cp:keywords/>
  <dc:description/>
  <cp:lastModifiedBy>友川　昂大</cp:lastModifiedBy>
  <cp:revision/>
  <cp:lastPrinted>2025-08-14T05:12:44Z</cp:lastPrinted>
  <dcterms:created xsi:type="dcterms:W3CDTF">2025-06-18T06:58:38Z</dcterms:created>
  <dcterms:modified xsi:type="dcterms:W3CDTF">2025-08-22T05:11:25Z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0x010100F365F4A287F1CE4DB043853F683F01E0</vt:lpwstr>
  </property>
  <property fmtid="{D5CDD505-2E9C-101B-9397-08002B2CF9AE}" pid="3" name="MediaServiceImageTags">
    <vt:lpwstr/>
  </property>
</Properties>
</file>