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友川　昂大\Desktop\0702接遇\"/>
    </mc:Choice>
  </mc:AlternateContent>
  <xr:revisionPtr revIDLastSave="0" documentId="13_ncr:1_{65F67D37-303F-471C-AF0E-784FC0A0D807}" xr6:coauthVersionLast="47" xr6:coauthVersionMax="47" xr10:uidLastSave="{00000000-0000-0000-0000-000000000000}"/>
  <bookViews>
    <workbookView xWindow="380" yWindow="380" windowWidth="11400" windowHeight="9730" xr2:uid="{2CF28A54-45A3-4777-8E09-1D12FBA28685}"/>
  </bookViews>
  <sheets>
    <sheet name="契約金額内訳書" sheetId="1" r:id="rId1"/>
  </sheets>
  <definedNames>
    <definedName name="_xlnm.Print_Area" localSheetId="0">契約金額内訳書!$A$1:$K$117</definedName>
    <definedName name="_xlnm.Print_Titles" localSheetId="0">契約金額内訳書!$2:$5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8" i="1" l="1"/>
  <c r="E87" i="1"/>
  <c r="J87" i="1" s="1"/>
  <c r="E86" i="1"/>
  <c r="J86" i="1" s="1"/>
  <c r="E85" i="1"/>
  <c r="J85" i="1" s="1"/>
  <c r="E56" i="1"/>
  <c r="J56" i="1" s="1"/>
  <c r="E55" i="1"/>
  <c r="J55" i="1" s="1"/>
  <c r="E54" i="1"/>
  <c r="J54" i="1" s="1"/>
  <c r="E53" i="1"/>
  <c r="J53" i="1" s="1"/>
  <c r="E18" i="1"/>
  <c r="J18" i="1" s="1"/>
  <c r="E17" i="1"/>
  <c r="E8" i="1"/>
  <c r="J14" i="1"/>
  <c r="J17" i="1"/>
  <c r="J29" i="1"/>
  <c r="J30" i="1"/>
  <c r="J31" i="1"/>
  <c r="J32" i="1"/>
  <c r="J33" i="1"/>
  <c r="J34" i="1"/>
  <c r="J35" i="1"/>
  <c r="J36" i="1"/>
  <c r="J37" i="1"/>
  <c r="J42" i="1"/>
  <c r="J43" i="1"/>
  <c r="J66" i="1"/>
  <c r="J67" i="1"/>
  <c r="J68" i="1"/>
  <c r="J69" i="1"/>
  <c r="J70" i="1"/>
  <c r="J71" i="1"/>
  <c r="J72" i="1"/>
  <c r="J73" i="1"/>
  <c r="J74" i="1"/>
  <c r="J75" i="1"/>
  <c r="J88" i="1"/>
  <c r="J98" i="1"/>
  <c r="J99" i="1"/>
  <c r="J100" i="1"/>
  <c r="J101" i="1"/>
  <c r="J102" i="1"/>
  <c r="J103" i="1"/>
  <c r="J104" i="1"/>
  <c r="J105" i="1"/>
  <c r="J106" i="1"/>
  <c r="J107" i="1"/>
  <c r="J92" i="1"/>
  <c r="J90" i="1"/>
  <c r="J60" i="1"/>
  <c r="J58" i="1"/>
  <c r="G25" i="1"/>
  <c r="G42" i="1"/>
  <c r="G37" i="1"/>
  <c r="G35" i="1"/>
  <c r="G33" i="1"/>
  <c r="G31" i="1"/>
  <c r="G29" i="1"/>
  <c r="G23" i="1"/>
  <c r="G18" i="1"/>
  <c r="G17" i="1"/>
  <c r="G8" i="1"/>
  <c r="J84" i="1"/>
  <c r="J83" i="1"/>
  <c r="J82" i="1"/>
  <c r="J52" i="1"/>
  <c r="J51" i="1"/>
  <c r="J12" i="1"/>
  <c r="E103" i="1"/>
  <c r="E102" i="1"/>
  <c r="J97" i="1"/>
  <c r="J96" i="1"/>
  <c r="J95" i="1"/>
  <c r="J94" i="1"/>
  <c r="J93" i="1"/>
  <c r="J91" i="1"/>
  <c r="J89" i="1"/>
  <c r="G85" i="1"/>
  <c r="J81" i="1"/>
  <c r="J80" i="1"/>
  <c r="J79" i="1"/>
  <c r="J65" i="1"/>
  <c r="E71" i="1"/>
  <c r="E70" i="1"/>
  <c r="J62" i="1"/>
  <c r="J61" i="1"/>
  <c r="J50" i="1"/>
  <c r="J49" i="1"/>
  <c r="J48" i="1" l="1"/>
  <c r="G53" i="1"/>
  <c r="J64" i="1"/>
  <c r="J63" i="1"/>
  <c r="J59" i="1"/>
  <c r="J57" i="1"/>
  <c r="J47" i="1"/>
  <c r="E30" i="1"/>
  <c r="E29" i="1"/>
  <c r="J11" i="1"/>
  <c r="J10" i="1"/>
  <c r="J9" i="1"/>
  <c r="G13" i="1"/>
  <c r="J13" i="1" s="1"/>
  <c r="J41" i="1"/>
  <c r="J40" i="1"/>
  <c r="J8" i="1" l="1"/>
  <c r="J21" i="1"/>
  <c r="J27" i="1"/>
  <c r="J28" i="1"/>
  <c r="J24" i="1"/>
  <c r="J26" i="1" l="1"/>
  <c r="J25" i="1"/>
  <c r="J23" i="1"/>
  <c r="J22" i="1"/>
  <c r="J20" i="1"/>
  <c r="J19" i="1"/>
  <c r="J109" i="1" l="1"/>
  <c r="E112" i="1" s="1"/>
  <c r="J112" i="1" l="1"/>
  <c r="J11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上杉　啓明</author>
  </authors>
  <commentList>
    <comment ref="D64" authorId="0" shapeId="0" xr:uid="{ADA4B0E4-7153-4EB4-96D2-9F509FA7BFAD}">
      <text>
        <r>
          <rPr>
            <b/>
            <sz val="9"/>
            <color indexed="81"/>
            <rFont val="MS P ゴシック"/>
            <family val="3"/>
            <charset val="128"/>
          </rPr>
          <t>・「日本語」となっていますが、仕様書ではエスコートは「英語」となっています。（以下、CPすべて同）
・旅程では、エスコートは「広島駅で合流」となっています。（CP4も同様）</t>
        </r>
      </text>
    </comment>
  </commentList>
</comments>
</file>

<file path=xl/sharedStrings.xml><?xml version="1.0" encoding="utf-8"?>
<sst xmlns="http://schemas.openxmlformats.org/spreadsheetml/2006/main" count="358" uniqueCount="102">
  <si>
    <t>令和 8年度下期 国際交流基金関西国際センター研修事業にかかる国内接遇業務委託契約（包括契約）</t>
    <rPh sb="6" eb="8">
      <t>シモキ</t>
    </rPh>
    <phoneticPr fontId="2"/>
  </si>
  <si>
    <t>契　約　金　額　内　訳　書</t>
    <rPh sb="0" eb="1">
      <t>チギリ</t>
    </rPh>
    <rPh sb="2" eb="3">
      <t>ヤク</t>
    </rPh>
    <rPh sb="4" eb="5">
      <t>カナ</t>
    </rPh>
    <rPh sb="6" eb="7">
      <t>ガク</t>
    </rPh>
    <rPh sb="8" eb="9">
      <t>ナイ</t>
    </rPh>
    <rPh sb="10" eb="11">
      <t>ヤク</t>
    </rPh>
    <rPh sb="12" eb="13">
      <t>ショ</t>
    </rPh>
    <phoneticPr fontId="2"/>
  </si>
  <si>
    <t>（単位：円）</t>
    <phoneticPr fontId="2"/>
  </si>
  <si>
    <t>業務名、対象研修事業名、経費項目等</t>
    <rPh sb="0" eb="3">
      <t>ギョウムメイ</t>
    </rPh>
    <rPh sb="4" eb="6">
      <t>タイショウ</t>
    </rPh>
    <rPh sb="6" eb="8">
      <t>ケンシュウ</t>
    </rPh>
    <rPh sb="8" eb="10">
      <t>ジギョウ</t>
    </rPh>
    <rPh sb="10" eb="11">
      <t>メイ</t>
    </rPh>
    <rPh sb="12" eb="14">
      <t>ケイヒ</t>
    </rPh>
    <rPh sb="14" eb="16">
      <t>コウモク</t>
    </rPh>
    <rPh sb="16" eb="17">
      <t>トウ</t>
    </rPh>
    <phoneticPr fontId="2"/>
  </si>
  <si>
    <t>金額（税抜き）</t>
    <rPh sb="0" eb="2">
      <t>キンガク</t>
    </rPh>
    <rPh sb="3" eb="5">
      <t>ゼイヌ</t>
    </rPh>
    <phoneticPr fontId="2"/>
  </si>
  <si>
    <t>数量</t>
    <rPh sb="0" eb="2">
      <t>スウリョウ</t>
    </rPh>
    <phoneticPr fontId="2"/>
  </si>
  <si>
    <t>泊数・回数</t>
    <rPh sb="0" eb="1">
      <t>トマリ</t>
    </rPh>
    <rPh sb="1" eb="2">
      <t>スウ</t>
    </rPh>
    <rPh sb="3" eb="5">
      <t>カイスウ</t>
    </rPh>
    <phoneticPr fontId="2"/>
  </si>
  <si>
    <t>金額</t>
    <rPh sb="0" eb="1">
      <t>キン</t>
    </rPh>
    <rPh sb="1" eb="2">
      <t>ガク</t>
    </rPh>
    <phoneticPr fontId="2"/>
  </si>
  <si>
    <t>備考</t>
    <rPh sb="0" eb="2">
      <t>ビコウ</t>
    </rPh>
    <phoneticPr fontId="2"/>
  </si>
  <si>
    <t>1．外交官・公務員日本語研修＜DLGL&gt;</t>
    <rPh sb="2" eb="5">
      <t>ガイコウカン</t>
    </rPh>
    <rPh sb="6" eb="9">
      <t>コウムイン</t>
    </rPh>
    <rPh sb="9" eb="12">
      <t>ニホンゴ</t>
    </rPh>
    <rPh sb="12" eb="14">
      <t>ケンシュウ</t>
    </rPh>
    <phoneticPr fontId="2"/>
  </si>
  <si>
    <t>(1) 東京研修旅行</t>
    <rPh sb="4" eb="6">
      <t>トウキョウ</t>
    </rPh>
    <rPh sb="6" eb="8">
      <t>ケンシュウ</t>
    </rPh>
    <rPh sb="8" eb="10">
      <t>リョコウ</t>
    </rPh>
    <phoneticPr fontId="2"/>
  </si>
  <si>
    <t>国内航空券代／関西国際空港⇒羽田空港</t>
    <rPh sb="0" eb="2">
      <t>コクナイ</t>
    </rPh>
    <rPh sb="2" eb="5">
      <t>コウクウケン</t>
    </rPh>
    <rPh sb="5" eb="6">
      <t>ダイ</t>
    </rPh>
    <rPh sb="7" eb="8">
      <t>セキ</t>
    </rPh>
    <rPh sb="8" eb="9">
      <t>ニシ</t>
    </rPh>
    <rPh sb="9" eb="11">
      <t>コクサイ</t>
    </rPh>
    <rPh sb="11" eb="13">
      <t>クウコウ</t>
    </rPh>
    <rPh sb="14" eb="16">
      <t>ハネダ</t>
    </rPh>
    <rPh sb="15" eb="17">
      <t>クウコウ</t>
    </rPh>
    <phoneticPr fontId="2"/>
  </si>
  <si>
    <t>×</t>
    <phoneticPr fontId="2"/>
  </si>
  <si>
    <t>随行2名含む、実費精算</t>
    <rPh sb="0" eb="2">
      <t>ズイコウ</t>
    </rPh>
    <rPh sb="3" eb="4">
      <t>メイ</t>
    </rPh>
    <rPh sb="4" eb="5">
      <t>フク</t>
    </rPh>
    <rPh sb="7" eb="11">
      <t>ジッピセイサン</t>
    </rPh>
    <phoneticPr fontId="2"/>
  </si>
  <si>
    <t>大型バス借上料/関西国際センター⇒関西国際空港</t>
    <rPh sb="0" eb="2">
      <t>オオガタ</t>
    </rPh>
    <rPh sb="4" eb="5">
      <t>シャク</t>
    </rPh>
    <rPh sb="5" eb="6">
      <t>ジョウ</t>
    </rPh>
    <rPh sb="6" eb="7">
      <t>リョウ</t>
    </rPh>
    <rPh sb="8" eb="10">
      <t>カンサイ</t>
    </rPh>
    <rPh sb="10" eb="12">
      <t>コクサイ</t>
    </rPh>
    <rPh sb="17" eb="19">
      <t>カンサイ</t>
    </rPh>
    <rPh sb="19" eb="21">
      <t>コクサイ</t>
    </rPh>
    <rPh sb="21" eb="23">
      <t>クウコウ</t>
    </rPh>
    <phoneticPr fontId="2"/>
  </si>
  <si>
    <t>大型バス借上料／羽田空港⇒ホテルグランドヒル市ヶ谷⇒外務省⇒ホテルグランドヒル市ヶ谷</t>
  </si>
  <si>
    <t>大型バス借上料／ホテルグランドヒル市ヶ谷⇔JICA</t>
    <rPh sb="0" eb="2">
      <t>オオガタ</t>
    </rPh>
    <rPh sb="4" eb="5">
      <t>カ</t>
    </rPh>
    <rPh sb="5" eb="6">
      <t>ウエ</t>
    </rPh>
    <rPh sb="6" eb="7">
      <t>リョウ</t>
    </rPh>
    <rPh sb="17" eb="20">
      <t>イチガヤ</t>
    </rPh>
    <phoneticPr fontId="2"/>
  </si>
  <si>
    <t>大型バス借上料／ホテルグランドヒル市ヶ谷⇒赤坂⇒浅草⇒東京駅</t>
    <rPh sb="0" eb="2">
      <t>オオガタ</t>
    </rPh>
    <rPh sb="4" eb="5">
      <t>カ</t>
    </rPh>
    <rPh sb="5" eb="6">
      <t>ウエ</t>
    </rPh>
    <rPh sb="6" eb="7">
      <t>リョウ</t>
    </rPh>
    <rPh sb="17" eb="20">
      <t>イチガヤ</t>
    </rPh>
    <rPh sb="21" eb="23">
      <t>アカサカ</t>
    </rPh>
    <rPh sb="23" eb="25">
      <t>アサクサ</t>
    </rPh>
    <rPh sb="26" eb="29">
      <t>トウキョウエキ</t>
    </rPh>
    <phoneticPr fontId="2"/>
  </si>
  <si>
    <t>10月28日、10月29日</t>
    <rPh sb="2" eb="3">
      <t>ツキ</t>
    </rPh>
    <rPh sb="5" eb="6">
      <t>ニチ</t>
    </rPh>
    <rPh sb="9" eb="10">
      <t>ツキ</t>
    </rPh>
    <rPh sb="12" eb="13">
      <t>ニチ</t>
    </rPh>
    <phoneticPr fontId="2"/>
  </si>
  <si>
    <t>ホテル宿泊料（シングル1名1室 ）／ホテルグランドヒル市ヶ谷</t>
    <rPh sb="3" eb="6">
      <t>シュクハクリョウ</t>
    </rPh>
    <rPh sb="12" eb="13">
      <t>メイ</t>
    </rPh>
    <rPh sb="14" eb="15">
      <t>シツ</t>
    </rPh>
    <rPh sb="27" eb="30">
      <t>イチガヤ</t>
    </rPh>
    <phoneticPr fontId="2"/>
  </si>
  <si>
    <t>(2) 広島・兵庫研修旅行</t>
    <rPh sb="7" eb="9">
      <t>ヒョウゴ</t>
    </rPh>
    <rPh sb="9" eb="11">
      <t>ケンシュウ</t>
    </rPh>
    <rPh sb="11" eb="13">
      <t>リョコウ</t>
    </rPh>
    <phoneticPr fontId="2"/>
  </si>
  <si>
    <t>新幹線/新大阪⇒広島</t>
    <rPh sb="4" eb="7">
      <t>シンオオサカ</t>
    </rPh>
    <rPh sb="8" eb="10">
      <t>ヒロシマ</t>
    </rPh>
    <phoneticPr fontId="2"/>
  </si>
  <si>
    <t>新幹線/東広島⇒姫路</t>
    <rPh sb="4" eb="5">
      <t>ヒガシ</t>
    </rPh>
    <phoneticPr fontId="2"/>
  </si>
  <si>
    <t>大型バス借上料／関西国際センター⇒新大阪</t>
    <rPh sb="0" eb="2">
      <t>オオガタ</t>
    </rPh>
    <rPh sb="8" eb="10">
      <t>カンサイ</t>
    </rPh>
    <rPh sb="10" eb="12">
      <t>コクサイ</t>
    </rPh>
    <rPh sb="17" eb="20">
      <t>シンオオサカ</t>
    </rPh>
    <phoneticPr fontId="2"/>
  </si>
  <si>
    <t>大型バス借上料/JR広島駅⇒宮島口</t>
    <rPh sb="0" eb="2">
      <t>オオガタ</t>
    </rPh>
    <rPh sb="4" eb="5">
      <t>カ</t>
    </rPh>
    <rPh sb="5" eb="6">
      <t>ア</t>
    </rPh>
    <rPh sb="6" eb="7">
      <t>リョウ</t>
    </rPh>
    <rPh sb="10" eb="13">
      <t>ヒロシマエキ</t>
    </rPh>
    <rPh sb="14" eb="17">
      <t>ミヤジマグチ</t>
    </rPh>
    <phoneticPr fontId="2"/>
  </si>
  <si>
    <t>大型バス借上料/宮島口⇒平和公園⇒(株)サタケ⇒JR東広島駅</t>
    <rPh sb="0" eb="2">
      <t>オオガタ</t>
    </rPh>
    <rPh sb="4" eb="5">
      <t>カ</t>
    </rPh>
    <rPh sb="5" eb="6">
      <t>ア</t>
    </rPh>
    <rPh sb="6" eb="7">
      <t>リョウ</t>
    </rPh>
    <rPh sb="8" eb="11">
      <t>ミヤジマグチ</t>
    </rPh>
    <rPh sb="12" eb="14">
      <t>ヘイワ</t>
    </rPh>
    <rPh sb="14" eb="16">
      <t>コウエン</t>
    </rPh>
    <rPh sb="17" eb="20">
      <t>カブ</t>
    </rPh>
    <rPh sb="26" eb="27">
      <t>ヒガシ</t>
    </rPh>
    <rPh sb="27" eb="29">
      <t>ヒロシマ</t>
    </rPh>
    <rPh sb="29" eb="30">
      <t>エキ</t>
    </rPh>
    <phoneticPr fontId="2"/>
  </si>
  <si>
    <t>大型バス借上料/ホテル⇒姫路城⇒三宮⇒人と防災未来センター⇒関西国際センター</t>
    <rPh sb="0" eb="2">
      <t>オオガタ</t>
    </rPh>
    <rPh sb="4" eb="5">
      <t>カ</t>
    </rPh>
    <rPh sb="5" eb="6">
      <t>ア</t>
    </rPh>
    <rPh sb="6" eb="7">
      <t>リョウ</t>
    </rPh>
    <rPh sb="12" eb="15">
      <t>ヒメジジョウ</t>
    </rPh>
    <rPh sb="16" eb="18">
      <t>サンノミヤ</t>
    </rPh>
    <rPh sb="19" eb="20">
      <t>ヒト</t>
    </rPh>
    <rPh sb="21" eb="25">
      <t>ボウサイミライ</t>
    </rPh>
    <rPh sb="30" eb="34">
      <t>カンサイコクサイ</t>
    </rPh>
    <phoneticPr fontId="2"/>
  </si>
  <si>
    <t>旅館宿泊料（和室相部屋）／ホテルみや離宮</t>
    <rPh sb="0" eb="2">
      <t>リョカン</t>
    </rPh>
    <rPh sb="2" eb="5">
      <t>シュクハクリョウ</t>
    </rPh>
    <rPh sb="6" eb="8">
      <t>ワシツ</t>
    </rPh>
    <rPh sb="8" eb="11">
      <t>アイベヤ</t>
    </rPh>
    <rPh sb="18" eb="20">
      <t>リキュウ</t>
    </rPh>
    <phoneticPr fontId="2"/>
  </si>
  <si>
    <t>研修生36名</t>
  </si>
  <si>
    <t>旅館宿泊料（シングル1名1室）／ホテルみや離宮</t>
    <rPh sb="0" eb="2">
      <t>リョカン</t>
    </rPh>
    <rPh sb="2" eb="5">
      <t>シュクハクリョウ</t>
    </rPh>
    <rPh sb="11" eb="12">
      <t>メイ</t>
    </rPh>
    <rPh sb="13" eb="14">
      <t>シツ</t>
    </rPh>
    <rPh sb="21" eb="23">
      <t>リキュウ</t>
    </rPh>
    <phoneticPr fontId="2"/>
  </si>
  <si>
    <t>随行2名</t>
    <rPh sb="0" eb="2">
      <t>ズイコウ</t>
    </rPh>
    <rPh sb="3" eb="4">
      <t>メイ</t>
    </rPh>
    <phoneticPr fontId="2"/>
  </si>
  <si>
    <t>ホテル宿泊料（シングル1名1室）／JRクレメントイン姫路</t>
    <rPh sb="3" eb="6">
      <t>シュクハクリョウ</t>
    </rPh>
    <rPh sb="12" eb="13">
      <t>メイ</t>
    </rPh>
    <rPh sb="14" eb="15">
      <t>シツ</t>
    </rPh>
    <phoneticPr fontId="2"/>
  </si>
  <si>
    <t>随行2名含む</t>
    <rPh sb="0" eb="2">
      <t>ズイコウ</t>
    </rPh>
    <rPh sb="3" eb="4">
      <t>メイ</t>
    </rPh>
    <rPh sb="4" eb="5">
      <t>フク</t>
    </rPh>
    <phoneticPr fontId="2"/>
  </si>
  <si>
    <t>エスコートガイド(宮島、広島)</t>
    <rPh sb="9" eb="11">
      <t>ミヤシマ</t>
    </rPh>
    <rPh sb="12" eb="14">
      <t>ヒロシマ</t>
    </rPh>
    <phoneticPr fontId="2"/>
  </si>
  <si>
    <t>エスコートガイド(姫路)</t>
    <rPh sb="9" eb="11">
      <t>ヒメジ</t>
    </rPh>
    <phoneticPr fontId="2"/>
  </si>
  <si>
    <t>12月14日、12月15日</t>
    <rPh sb="2" eb="3">
      <t>ツキ</t>
    </rPh>
    <rPh sb="5" eb="6">
      <t>ニチ</t>
    </rPh>
    <rPh sb="9" eb="10">
      <t>ツキ</t>
    </rPh>
    <rPh sb="12" eb="13">
      <t>ニチ</t>
    </rPh>
    <phoneticPr fontId="2"/>
  </si>
  <si>
    <t>フェリー乗船料（往復）/宮島口⇔宮島</t>
    <rPh sb="4" eb="6">
      <t>ジョウセン</t>
    </rPh>
    <rPh sb="6" eb="7">
      <t>リョウ</t>
    </rPh>
    <rPh sb="8" eb="10">
      <t>オウフク</t>
    </rPh>
    <rPh sb="12" eb="15">
      <t>ミヤジマグチ</t>
    </rPh>
    <rPh sb="16" eb="18">
      <t>ミヤジマ</t>
    </rPh>
    <phoneticPr fontId="2"/>
  </si>
  <si>
    <t>フェリー乗船料（往復）/宮島口⇔宮島（エスコート）</t>
    <rPh sb="4" eb="6">
      <t>ジョウセン</t>
    </rPh>
    <rPh sb="6" eb="7">
      <t>リョウ</t>
    </rPh>
    <rPh sb="8" eb="10">
      <t>オウフク</t>
    </rPh>
    <phoneticPr fontId="2"/>
  </si>
  <si>
    <t>実費精算。宮島訪問税含む</t>
    <rPh sb="0" eb="4">
      <t>ジッピセイサン</t>
    </rPh>
    <rPh sb="5" eb="7">
      <t>ミヤジマ</t>
    </rPh>
    <rPh sb="7" eb="10">
      <t>ホウモンゼイ</t>
    </rPh>
    <rPh sb="10" eb="11">
      <t>フク</t>
    </rPh>
    <phoneticPr fontId="2"/>
  </si>
  <si>
    <t>厳島神社拝殿料</t>
    <rPh sb="0" eb="4">
      <t>イツクシマジンジャ</t>
    </rPh>
    <rPh sb="4" eb="6">
      <t>ハイデン</t>
    </rPh>
    <rPh sb="6" eb="7">
      <t>リョウ</t>
    </rPh>
    <phoneticPr fontId="2"/>
  </si>
  <si>
    <t>厳島神社拝殿料（エスコート）</t>
    <rPh sb="0" eb="4">
      <t>イツクシマジンジャ</t>
    </rPh>
    <rPh sb="4" eb="6">
      <t>ハイデン</t>
    </rPh>
    <rPh sb="6" eb="7">
      <t>リョウ</t>
    </rPh>
    <phoneticPr fontId="2"/>
  </si>
  <si>
    <t>実費精算</t>
    <rPh sb="0" eb="4">
      <t>ジッピセイサン</t>
    </rPh>
    <phoneticPr fontId="2"/>
  </si>
  <si>
    <t>平和記念資料館入場料（団体）</t>
    <rPh sb="0" eb="7">
      <t>ヘイワキネンシリョウカン</t>
    </rPh>
    <rPh sb="7" eb="10">
      <t>ニュウジョウリョウ</t>
    </rPh>
    <rPh sb="11" eb="13">
      <t>ダンタイ</t>
    </rPh>
    <phoneticPr fontId="2"/>
  </si>
  <si>
    <t>平和記念資料館入場料（団体）（エスコート）</t>
    <rPh sb="0" eb="7">
      <t>ヘイワキネンシリョウカン</t>
    </rPh>
    <rPh sb="7" eb="10">
      <t>ニュウジョウリョウ</t>
    </rPh>
    <rPh sb="11" eb="13">
      <t>ダンタイ</t>
    </rPh>
    <phoneticPr fontId="2"/>
  </si>
  <si>
    <t>姫路城入城料（団体）</t>
    <rPh sb="0" eb="3">
      <t>ヒメジジョウ</t>
    </rPh>
    <rPh sb="3" eb="5">
      <t>ニュウジョウ</t>
    </rPh>
    <rPh sb="5" eb="6">
      <t>リョウ</t>
    </rPh>
    <rPh sb="7" eb="9">
      <t>ダンタイ</t>
    </rPh>
    <phoneticPr fontId="2"/>
  </si>
  <si>
    <t>姫路城入城料（団体）（エスコート）</t>
    <rPh sb="0" eb="3">
      <t>ヒメジジョウ</t>
    </rPh>
    <rPh sb="3" eb="5">
      <t>ニュウジョウ</t>
    </rPh>
    <rPh sb="5" eb="6">
      <t>リョウ</t>
    </rPh>
    <rPh sb="7" eb="9">
      <t>ダンタイ</t>
    </rPh>
    <phoneticPr fontId="2"/>
  </si>
  <si>
    <t>人と防災未来センター入館料（団体）（東館・西館）</t>
    <rPh sb="0" eb="1">
      <t>ヒト</t>
    </rPh>
    <rPh sb="2" eb="6">
      <t>ボウサイミライ</t>
    </rPh>
    <rPh sb="10" eb="13">
      <t>ニュウカンリョウ</t>
    </rPh>
    <rPh sb="14" eb="16">
      <t>ダンタイ</t>
    </rPh>
    <rPh sb="18" eb="20">
      <t>ヒガシカン</t>
    </rPh>
    <rPh sb="21" eb="23">
      <t>ニシカン</t>
    </rPh>
    <phoneticPr fontId="2"/>
  </si>
  <si>
    <t>(3) 京都日帰り研修</t>
    <rPh sb="4" eb="6">
      <t>キョウト</t>
    </rPh>
    <rPh sb="6" eb="8">
      <t>ヒガエ</t>
    </rPh>
    <rPh sb="7" eb="8">
      <t>キンジツ</t>
    </rPh>
    <rPh sb="9" eb="11">
      <t>ケンシュウ</t>
    </rPh>
    <phoneticPr fontId="2"/>
  </si>
  <si>
    <t>大型バス借上料／関西国際センター⇔京都市内</t>
    <rPh sb="0" eb="2">
      <t>オオガタ</t>
    </rPh>
    <rPh sb="4" eb="5">
      <t>シャク</t>
    </rPh>
    <rPh sb="5" eb="6">
      <t>ジョウ</t>
    </rPh>
    <rPh sb="6" eb="7">
      <t>リョウ</t>
    </rPh>
    <rPh sb="8" eb="12">
      <t>カンサイコクサイ</t>
    </rPh>
    <rPh sb="17" eb="21">
      <t>キョウトシナイ</t>
    </rPh>
    <phoneticPr fontId="2"/>
  </si>
  <si>
    <t xml:space="preserve">   英語エスコートガイド（京都府京都市）</t>
    <rPh sb="3" eb="5">
      <t>エイゴ</t>
    </rPh>
    <rPh sb="14" eb="16">
      <t>キョウト</t>
    </rPh>
    <rPh sb="16" eb="17">
      <t>フ</t>
    </rPh>
    <rPh sb="17" eb="20">
      <t>キョウトシ</t>
    </rPh>
    <phoneticPr fontId="2"/>
  </si>
  <si>
    <t>　金閣寺拝観料</t>
    <rPh sb="1" eb="4">
      <t>キンカクジ</t>
    </rPh>
    <rPh sb="4" eb="7">
      <t>ハイカンリョウ</t>
    </rPh>
    <phoneticPr fontId="2"/>
  </si>
  <si>
    <t>随行2名含む、実費精算</t>
    <rPh sb="0" eb="2">
      <t>ズイコウ</t>
    </rPh>
    <rPh sb="3" eb="4">
      <t>メイ</t>
    </rPh>
    <rPh sb="4" eb="5">
      <t>フク</t>
    </rPh>
    <phoneticPr fontId="2"/>
  </si>
  <si>
    <t>エスコート分、実費精算</t>
    <rPh sb="5" eb="6">
      <t>ブン</t>
    </rPh>
    <phoneticPr fontId="2"/>
  </si>
  <si>
    <t>２．カウンターパート大学生研修（秋）＜CP3＞</t>
    <rPh sb="16" eb="17">
      <t>アキ</t>
    </rPh>
    <phoneticPr fontId="2"/>
  </si>
  <si>
    <t>大分・広島研修旅行</t>
    <rPh sb="0" eb="2">
      <t>オオイタ</t>
    </rPh>
    <rPh sb="3" eb="5">
      <t>ヒロシマ</t>
    </rPh>
    <rPh sb="5" eb="9">
      <t>ケンシュウリョコウ</t>
    </rPh>
    <phoneticPr fontId="2"/>
  </si>
  <si>
    <t>大型バス借上料／関西国際センター⇒大阪国際空港（伊丹空港）</t>
    <rPh sb="0" eb="1">
      <t>ダイ</t>
    </rPh>
    <rPh sb="1" eb="2">
      <t>ガタ</t>
    </rPh>
    <rPh sb="4" eb="6">
      <t>カリア</t>
    </rPh>
    <rPh sb="6" eb="7">
      <t>リョウ</t>
    </rPh>
    <rPh sb="8" eb="10">
      <t>カンサイ</t>
    </rPh>
    <rPh sb="10" eb="12">
      <t>コクサイ</t>
    </rPh>
    <rPh sb="17" eb="19">
      <t>オオサカ</t>
    </rPh>
    <rPh sb="19" eb="21">
      <t>コクサイ</t>
    </rPh>
    <rPh sb="21" eb="23">
      <t>クウコウ</t>
    </rPh>
    <rPh sb="24" eb="26">
      <t>イタミ</t>
    </rPh>
    <rPh sb="26" eb="28">
      <t>クウコウ</t>
    </rPh>
    <phoneticPr fontId="2"/>
  </si>
  <si>
    <t>大型バス借上料／新大阪駅⇒関西国際センター</t>
    <rPh sb="13" eb="17">
      <t>カンサイコクサイ</t>
    </rPh>
    <phoneticPr fontId="2"/>
  </si>
  <si>
    <t>国内航空券代／伊丹空港⇒大分空港</t>
    <rPh sb="0" eb="2">
      <t>コクナイ</t>
    </rPh>
    <rPh sb="2" eb="5">
      <t>コウクウケン</t>
    </rPh>
    <rPh sb="5" eb="6">
      <t>ダイ</t>
    </rPh>
    <rPh sb="7" eb="9">
      <t>イタミ</t>
    </rPh>
    <rPh sb="9" eb="11">
      <t>クウコウ</t>
    </rPh>
    <phoneticPr fontId="2"/>
  </si>
  <si>
    <t>随行4名含む、実費精算。JAL2365便</t>
    <rPh sb="0" eb="2">
      <t>ズイコウ</t>
    </rPh>
    <rPh sb="3" eb="4">
      <t>メイ</t>
    </rPh>
    <rPh sb="4" eb="5">
      <t>フク</t>
    </rPh>
    <rPh sb="7" eb="11">
      <t>ジッピセイサン</t>
    </rPh>
    <phoneticPr fontId="2"/>
  </si>
  <si>
    <t>新幹線/小倉⇒広島</t>
    <rPh sb="4" eb="6">
      <t>オグラ</t>
    </rPh>
    <rPh sb="7" eb="9">
      <t>ヒロシマ</t>
    </rPh>
    <phoneticPr fontId="2"/>
  </si>
  <si>
    <t>随行4名含む、実費精算。さくら748号</t>
    <rPh sb="0" eb="2">
      <t>ズイコウ</t>
    </rPh>
    <rPh sb="3" eb="4">
      <t>メイ</t>
    </rPh>
    <rPh sb="4" eb="5">
      <t>フク</t>
    </rPh>
    <rPh sb="7" eb="11">
      <t>ジッピセイサン</t>
    </rPh>
    <rPh sb="18" eb="19">
      <t>ゴウ</t>
    </rPh>
    <phoneticPr fontId="2"/>
  </si>
  <si>
    <t>新幹線/広島⇒新大阪</t>
    <rPh sb="4" eb="6">
      <t>ヒロシマ</t>
    </rPh>
    <rPh sb="7" eb="10">
      <t>シンオオサカ</t>
    </rPh>
    <phoneticPr fontId="2"/>
  </si>
  <si>
    <t>随行4名含む、実費精算。さくら756号</t>
    <rPh sb="0" eb="2">
      <t>ズイコウ</t>
    </rPh>
    <rPh sb="3" eb="4">
      <t>メイ</t>
    </rPh>
    <rPh sb="4" eb="5">
      <t>フク</t>
    </rPh>
    <rPh sb="7" eb="11">
      <t>ジッピセイサン</t>
    </rPh>
    <rPh sb="18" eb="19">
      <t>ゴウ</t>
    </rPh>
    <phoneticPr fontId="2"/>
  </si>
  <si>
    <t>旅館宿泊料（ツイン2名1室）／亀の井ホテル 別府</t>
    <rPh sb="0" eb="2">
      <t>リョカン</t>
    </rPh>
    <rPh sb="2" eb="5">
      <t>シュクハクリョウ</t>
    </rPh>
    <rPh sb="10" eb="11">
      <t>メイ</t>
    </rPh>
    <rPh sb="12" eb="13">
      <t>シツ</t>
    </rPh>
    <rPh sb="15" eb="16">
      <t>カメ</t>
    </rPh>
    <rPh sb="17" eb="18">
      <t>イ</t>
    </rPh>
    <rPh sb="22" eb="23">
      <t>ベツ</t>
    </rPh>
    <phoneticPr fontId="2"/>
  </si>
  <si>
    <t>旅館宿泊料（シングル1名1室）／亀の井ホテル 別府</t>
    <rPh sb="0" eb="2">
      <t>リョカン</t>
    </rPh>
    <rPh sb="2" eb="5">
      <t>シュクハクリョウ</t>
    </rPh>
    <rPh sb="11" eb="12">
      <t>メイ</t>
    </rPh>
    <rPh sb="13" eb="14">
      <t>シツ</t>
    </rPh>
    <rPh sb="16" eb="17">
      <t>カメ</t>
    </rPh>
    <rPh sb="18" eb="19">
      <t>イ</t>
    </rPh>
    <rPh sb="23" eb="24">
      <t>ベツ</t>
    </rPh>
    <phoneticPr fontId="2"/>
  </si>
  <si>
    <t>随行4名</t>
    <rPh sb="0" eb="2">
      <t>ズイコウ</t>
    </rPh>
    <rPh sb="3" eb="4">
      <t>メイ</t>
    </rPh>
    <phoneticPr fontId="2"/>
  </si>
  <si>
    <t>研修生30名</t>
    <rPh sb="0" eb="3">
      <t>ケンシュウセイ</t>
    </rPh>
    <rPh sb="5" eb="6">
      <t>メイ</t>
    </rPh>
    <phoneticPr fontId="2"/>
  </si>
  <si>
    <t>日本語エスコートガイド
[大分空港⇒若栄屋⇒和楽庵⇒亀の井ホテル（チェックインまで〕</t>
    <rPh sb="13" eb="15">
      <t>オオイタ</t>
    </rPh>
    <rPh sb="15" eb="17">
      <t>クウコウ</t>
    </rPh>
    <rPh sb="18" eb="19">
      <t>ワカ</t>
    </rPh>
    <rPh sb="19" eb="20">
      <t>サカエ</t>
    </rPh>
    <rPh sb="20" eb="21">
      <t>ヤ</t>
    </rPh>
    <rPh sb="22" eb="23">
      <t>ワ</t>
    </rPh>
    <rPh sb="23" eb="24">
      <t>ラク</t>
    </rPh>
    <rPh sb="24" eb="25">
      <t>アン</t>
    </rPh>
    <rPh sb="26" eb="27">
      <t>カメ</t>
    </rPh>
    <rPh sb="28" eb="29">
      <t>イ</t>
    </rPh>
    <phoneticPr fontId="2"/>
  </si>
  <si>
    <t>日本語エスコートガイド
(ホテル宮離宮⇒宮島口⇒平和記念公園案内まで）</t>
    <rPh sb="16" eb="17">
      <t>ミヤ</t>
    </rPh>
    <rPh sb="17" eb="18">
      <t>リ</t>
    </rPh>
    <rPh sb="20" eb="23">
      <t>ミヤジマグチ</t>
    </rPh>
    <rPh sb="24" eb="30">
      <t>ヘイワキネンコウエン</t>
    </rPh>
    <rPh sb="30" eb="32">
      <t>アンナイ</t>
    </rPh>
    <phoneticPr fontId="2"/>
  </si>
  <si>
    <t>昼食料＠リバーズガーデン（広島市内）</t>
    <rPh sb="0" eb="2">
      <t>チュウショク</t>
    </rPh>
    <rPh sb="2" eb="3">
      <t>リョウ</t>
    </rPh>
    <rPh sb="13" eb="17">
      <t>ヒロシマシナイ</t>
    </rPh>
    <phoneticPr fontId="2"/>
  </si>
  <si>
    <t>研修生30名、随行4名。実費精算。</t>
    <rPh sb="0" eb="3">
      <t>ケンシュウセイ</t>
    </rPh>
    <rPh sb="5" eb="6">
      <t>メイ</t>
    </rPh>
    <rPh sb="7" eb="9">
      <t>ズイコウ</t>
    </rPh>
    <rPh sb="10" eb="11">
      <t>メイ</t>
    </rPh>
    <rPh sb="12" eb="16">
      <t>ジッピセイサン</t>
    </rPh>
    <phoneticPr fontId="2"/>
  </si>
  <si>
    <t>着物着付け体験（レンタルきもの和楽庵）</t>
    <rPh sb="0" eb="2">
      <t>キモノ</t>
    </rPh>
    <rPh sb="2" eb="4">
      <t>キツ</t>
    </rPh>
    <rPh sb="5" eb="7">
      <t>タイケン</t>
    </rPh>
    <rPh sb="15" eb="17">
      <t>ワガク</t>
    </rPh>
    <rPh sb="17" eb="18">
      <t>イオリ</t>
    </rPh>
    <phoneticPr fontId="2"/>
  </si>
  <si>
    <t>べっぷ地獄めぐり共通観覧券</t>
    <phoneticPr fontId="2"/>
  </si>
  <si>
    <t>10月24日、10月25日</t>
    <rPh sb="2" eb="3">
      <t>ツキ</t>
    </rPh>
    <rPh sb="5" eb="6">
      <t>ニチ</t>
    </rPh>
    <rPh sb="9" eb="10">
      <t>ツキ</t>
    </rPh>
    <rPh sb="12" eb="13">
      <t>ニチ</t>
    </rPh>
    <phoneticPr fontId="2"/>
  </si>
  <si>
    <t>フェリー乗船料（往復）/宮島口～宮島</t>
    <rPh sb="4" eb="6">
      <t>ジョウセン</t>
    </rPh>
    <rPh sb="6" eb="7">
      <t>リョウ</t>
    </rPh>
    <rPh sb="8" eb="10">
      <t>オウフク</t>
    </rPh>
    <rPh sb="12" eb="15">
      <t>ミヤジマグチ</t>
    </rPh>
    <rPh sb="16" eb="18">
      <t>ミヤジマ</t>
    </rPh>
    <phoneticPr fontId="2"/>
  </si>
  <si>
    <t>随行4名含む、実費精算</t>
    <rPh sb="4" eb="5">
      <t>フク</t>
    </rPh>
    <rPh sb="7" eb="11">
      <t>ジッピセイサン</t>
    </rPh>
    <phoneticPr fontId="2"/>
  </si>
  <si>
    <t>フェリー乗船料（往復）/宮島口～宮島（エスコート）</t>
    <rPh sb="4" eb="6">
      <t>ジョウセン</t>
    </rPh>
    <rPh sb="6" eb="7">
      <t>リョウ</t>
    </rPh>
    <rPh sb="8" eb="10">
      <t>オウフク</t>
    </rPh>
    <rPh sb="12" eb="15">
      <t>ミヤジマグチ</t>
    </rPh>
    <rPh sb="16" eb="18">
      <t>ミヤジマ</t>
    </rPh>
    <phoneticPr fontId="2"/>
  </si>
  <si>
    <t>大分・広島研修旅行</t>
    <rPh sb="3" eb="5">
      <t>ヒロシマ</t>
    </rPh>
    <rPh sb="5" eb="9">
      <t>ケンシュウリョコウ</t>
    </rPh>
    <phoneticPr fontId="2"/>
  </si>
  <si>
    <t>2月27日、2月28日</t>
    <rPh sb="1" eb="2">
      <t>ツキ</t>
    </rPh>
    <rPh sb="4" eb="5">
      <t>ニチ</t>
    </rPh>
    <rPh sb="7" eb="8">
      <t>ツキ</t>
    </rPh>
    <rPh sb="10" eb="11">
      <t>ニチ</t>
    </rPh>
    <phoneticPr fontId="2"/>
  </si>
  <si>
    <t>小計（税抜）</t>
    <rPh sb="0" eb="2">
      <t>ショウケイ</t>
    </rPh>
    <phoneticPr fontId="2"/>
  </si>
  <si>
    <t>2．運営管理費</t>
    <rPh sb="2" eb="4">
      <t>ウンエイ</t>
    </rPh>
    <rPh sb="4" eb="7">
      <t>カンリヒ</t>
    </rPh>
    <phoneticPr fontId="2"/>
  </si>
  <si>
    <t>％</t>
    <phoneticPr fontId="2"/>
  </si>
  <si>
    <t>総額（税抜）</t>
    <rPh sb="0" eb="2">
      <t>ソウガク</t>
    </rPh>
    <rPh sb="3" eb="5">
      <t>ゼイヌ</t>
    </rPh>
    <phoneticPr fontId="2"/>
  </si>
  <si>
    <t>※高速道路通行料、駐車場代、エスコートガイドの業務実施地までの交通費等立替経費は運営管理費を適用しない。</t>
    <rPh sb="35" eb="37">
      <t>タテカエ</t>
    </rPh>
    <rPh sb="37" eb="39">
      <t>ケイヒ</t>
    </rPh>
    <rPh sb="40" eb="45">
      <t>ウンエイカンリヒ</t>
    </rPh>
    <rPh sb="46" eb="48">
      <t>テキヨウ</t>
    </rPh>
    <phoneticPr fontId="2"/>
  </si>
  <si>
    <t>※精算方法に関しては、あらかじめ所定の金額が決まっている、施設入場料等の費用と、
入札時の単価に基づき、実際の人数に応じて精算を行う、バス代、ホテル代等の2種類の費用がある。前者については、「実費精算」、後者の人数については、センターから発行する確定書に記載の人数にて精算を行う。</t>
    <rPh sb="3" eb="5">
      <t>ホウホウ</t>
    </rPh>
    <rPh sb="6" eb="7">
      <t>カン</t>
    </rPh>
    <rPh sb="29" eb="31">
      <t>シセツ</t>
    </rPh>
    <rPh sb="31" eb="34">
      <t>ニュウジョウリョウ</t>
    </rPh>
    <rPh sb="36" eb="38">
      <t>ヒヨウ</t>
    </rPh>
    <rPh sb="75" eb="76">
      <t>トウ</t>
    </rPh>
    <rPh sb="81" eb="83">
      <t>ヒヨウ</t>
    </rPh>
    <rPh sb="102" eb="104">
      <t>コウシャ</t>
    </rPh>
    <rPh sb="105" eb="107">
      <t>ニンズウ</t>
    </rPh>
    <rPh sb="127" eb="129">
      <t>キサイ</t>
    </rPh>
    <rPh sb="130" eb="132">
      <t>ニンズウ</t>
    </rPh>
    <rPh sb="134" eb="136">
      <t>セイサン</t>
    </rPh>
    <rPh sb="137" eb="138">
      <t>オコナ</t>
    </rPh>
    <phoneticPr fontId="2"/>
  </si>
  <si>
    <t>会議室手配</t>
    <rPh sb="0" eb="3">
      <t>カイギシツ</t>
    </rPh>
    <rPh sb="3" eb="5">
      <t>テハイ</t>
    </rPh>
    <phoneticPr fontId="2"/>
  </si>
  <si>
    <t>実費精算（セルの金額は過去の実績）</t>
    <rPh sb="0" eb="4">
      <t>ジッピセイサン</t>
    </rPh>
    <rPh sb="8" eb="10">
      <t>キンガク</t>
    </rPh>
    <rPh sb="11" eb="13">
      <t>カコ</t>
    </rPh>
    <rPh sb="14" eb="16">
      <t>ジッセキ</t>
    </rPh>
    <phoneticPr fontId="2"/>
  </si>
  <si>
    <t>大型バス借上料／亀の井ホテル⇒立命館アジア太平洋大学（APU））
⇒鉄輪温泉⇒亀の井ホテル</t>
    <rPh sb="0" eb="31">
      <t>ワカエイヤ</t>
    </rPh>
    <phoneticPr fontId="2"/>
  </si>
  <si>
    <t>大型バス借上料／宮島口駅⇒平和記念公園⇒広島駅</t>
    <rPh sb="13" eb="15">
      <t>ヘイワ</t>
    </rPh>
    <rPh sb="15" eb="17">
      <t>キネン</t>
    </rPh>
    <rPh sb="17" eb="19">
      <t>コウエン</t>
    </rPh>
    <rPh sb="20" eb="22">
      <t>ヒロシマ</t>
    </rPh>
    <rPh sb="22" eb="23">
      <t>エキ</t>
    </rPh>
    <phoneticPr fontId="2"/>
  </si>
  <si>
    <t>３. カウンターパート大学生研修（冬）＜CP4＞</t>
    <phoneticPr fontId="2"/>
  </si>
  <si>
    <t>大型バス借上料／大分空港⇒若永屋⇒レンタルきもの和楽庵⇒亀の井ホテル</t>
    <rPh sb="0" eb="1">
      <t>ダイ</t>
    </rPh>
    <rPh sb="1" eb="2">
      <t>ガタ</t>
    </rPh>
    <rPh sb="4" eb="6">
      <t>カリア</t>
    </rPh>
    <rPh sb="6" eb="7">
      <t>リョウ</t>
    </rPh>
    <rPh sb="8" eb="10">
      <t>オオイタ</t>
    </rPh>
    <rPh sb="10" eb="12">
      <t>クウコウ</t>
    </rPh>
    <rPh sb="13" eb="14">
      <t>ワカ</t>
    </rPh>
    <rPh sb="14" eb="15">
      <t>エイ</t>
    </rPh>
    <rPh sb="15" eb="16">
      <t>ヤ</t>
    </rPh>
    <rPh sb="24" eb="25">
      <t>ワ</t>
    </rPh>
    <rPh sb="25" eb="26">
      <t>ラク</t>
    </rPh>
    <rPh sb="26" eb="27">
      <t>アン</t>
    </rPh>
    <rPh sb="28" eb="29">
      <t>カメ</t>
    </rPh>
    <rPh sb="30" eb="31">
      <t>イ</t>
    </rPh>
    <phoneticPr fontId="2"/>
  </si>
  <si>
    <t>大型バス借上料／大分空港⇒若永屋⇒レンタルきもの和楽庵⇒亀の井ホテル</t>
    <rPh sb="0" eb="1">
      <t>ダイ</t>
    </rPh>
    <rPh sb="1" eb="2">
      <t>ガタ</t>
    </rPh>
    <rPh sb="4" eb="6">
      <t>カリア</t>
    </rPh>
    <rPh sb="6" eb="7">
      <t>リョウ</t>
    </rPh>
    <rPh sb="8" eb="10">
      <t>オオイタ</t>
    </rPh>
    <rPh sb="10" eb="12">
      <t>クウコウ</t>
    </rPh>
    <rPh sb="13" eb="14">
      <t>ワカ</t>
    </rPh>
    <rPh sb="14" eb="15">
      <t>エイ</t>
    </rPh>
    <rPh sb="15" eb="16">
      <t>ヤ</t>
    </rPh>
    <rPh sb="24" eb="25">
      <t>ワ</t>
    </rPh>
    <rPh sb="25" eb="26">
      <t>ラク</t>
    </rPh>
    <rPh sb="26" eb="27">
      <t>アン</t>
    </rPh>
    <phoneticPr fontId="2"/>
  </si>
  <si>
    <t>JR別府駅⇒JR小倉駅（特急ソニック号16号）</t>
    <phoneticPr fontId="2"/>
  </si>
  <si>
    <t>大型バス借上料／亀の井ホテル⇒立命館アジア太平洋大学（APU）⇒鉄輪温泉⇒亀の井ホテル</t>
    <rPh sb="0" eb="2">
      <t>オオガタ</t>
    </rPh>
    <rPh sb="4" eb="5">
      <t>シャク</t>
    </rPh>
    <rPh sb="5" eb="6">
      <t>ジョウ</t>
    </rPh>
    <rPh sb="6" eb="7">
      <t>リョウ</t>
    </rPh>
    <rPh sb="8" eb="9">
      <t>カメ</t>
    </rPh>
    <rPh sb="10" eb="11">
      <t>イ</t>
    </rPh>
    <rPh sb="15" eb="18">
      <t>リツメイカン</t>
    </rPh>
    <rPh sb="21" eb="24">
      <t>タイヘイヨウ</t>
    </rPh>
    <rPh sb="24" eb="26">
      <t>ダイガク</t>
    </rPh>
    <rPh sb="32" eb="34">
      <t>カンナワ</t>
    </rPh>
    <rPh sb="34" eb="36">
      <t>オンセン</t>
    </rPh>
    <rPh sb="37" eb="38">
      <t>カメ</t>
    </rPh>
    <rPh sb="39" eb="40">
      <t>イ</t>
    </rPh>
    <phoneticPr fontId="2"/>
  </si>
  <si>
    <t>随行4名　夕朝食付</t>
    <rPh sb="0" eb="2">
      <t>ズイコウ</t>
    </rPh>
    <rPh sb="3" eb="4">
      <t>メイ</t>
    </rPh>
    <rPh sb="6" eb="7">
      <t>アサ</t>
    </rPh>
    <phoneticPr fontId="2"/>
  </si>
  <si>
    <t>30名分 夕朝食付</t>
    <rPh sb="2" eb="4">
      <t>メイブン</t>
    </rPh>
    <rPh sb="5" eb="8">
      <t>ユウチョウショク</t>
    </rPh>
    <rPh sb="8" eb="9">
      <t>ツキ</t>
    </rPh>
    <phoneticPr fontId="2"/>
  </si>
  <si>
    <t>30名分　夕食不要、朝食のみ</t>
    <rPh sb="2" eb="4">
      <t>メイブン</t>
    </rPh>
    <rPh sb="5" eb="7">
      <t>ユウショク</t>
    </rPh>
    <rPh sb="7" eb="9">
      <t>フヨウ</t>
    </rPh>
    <rPh sb="10" eb="12">
      <t>チョウショク</t>
    </rPh>
    <phoneticPr fontId="2"/>
  </si>
  <si>
    <t>随行4名　夕食不要、朝食のみ</t>
    <rPh sb="0" eb="2">
      <t>ズイコウ</t>
    </rPh>
    <rPh sb="3" eb="4">
      <t>メイ</t>
    </rPh>
    <phoneticPr fontId="2"/>
  </si>
  <si>
    <t>昼食料＠若栄屋（大分県杵築市内）</t>
    <rPh sb="0" eb="2">
      <t>チュウショク</t>
    </rPh>
    <rPh sb="2" eb="3">
      <t>リョウ</t>
    </rPh>
    <rPh sb="4" eb="5">
      <t>ワカ</t>
    </rPh>
    <rPh sb="5" eb="6">
      <t>サカエ</t>
    </rPh>
    <rPh sb="6" eb="7">
      <t>ヤ</t>
    </rPh>
    <rPh sb="8" eb="11">
      <t>オオイタケン</t>
    </rPh>
    <rPh sb="11" eb="13">
      <t>キツキ</t>
    </rPh>
    <rPh sb="13" eb="15">
      <t>シナイ</t>
    </rPh>
    <phoneticPr fontId="2"/>
  </si>
  <si>
    <t>随行2名含む。</t>
    <rPh sb="0" eb="2">
      <t>ズイコウ</t>
    </rPh>
    <rPh sb="3" eb="4">
      <t>メイ</t>
    </rPh>
    <rPh sb="4" eb="5">
      <t>フク</t>
    </rPh>
    <phoneticPr fontId="2"/>
  </si>
  <si>
    <t>大型バス借上料／広島駅⇒リバーズガーデン⇒宮島口</t>
    <rPh sb="8" eb="11">
      <t>ヒロシマエキワカエイヤ</t>
    </rPh>
    <rPh sb="21" eb="23">
      <t>ミヤシマ</t>
    </rPh>
    <rPh sb="23" eb="24">
      <t>クチ</t>
    </rPh>
    <phoneticPr fontId="2"/>
  </si>
  <si>
    <t>日本語エスコートガイド
[(広島駅⇒リバーズガーデン⇒宮島口⇒ホテル宮離宮（チェックインまで)〕</t>
    <rPh sb="14" eb="16">
      <t>ヒロシマ</t>
    </rPh>
    <rPh sb="16" eb="17">
      <t>エキ</t>
    </rPh>
    <rPh sb="27" eb="30">
      <t>ミヤシマクチ</t>
    </rPh>
    <rPh sb="34" eb="37">
      <t>ミヤリキュウ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</si>
</sst>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Red]\(#,##0\)"/>
    <numFmt numFmtId="178" formatCode="#&quot;台&quot;"/>
    <numFmt numFmtId="179" formatCode="#&quot;日&quot;"/>
    <numFmt numFmtId="180" formatCode="#&quot;名&quot;"/>
    <numFmt numFmtId="181" formatCode="#&quot;回&quot;"/>
    <numFmt numFmtId="182" formatCode="#&quot;泊&quot;"/>
    <numFmt numFmtId="183" formatCode="#&quot;室&quot;"/>
  </numFmts>
  <fonts count="22">
    <font>
      <sz val="11"/>
      <name val="ＭＳ Ｐゴシック"/>
      <family val="3"/>
      <charset val="128"/>
    </font>
    <font>
      <sz val="11"/>
      <name val="ＭＳ Ｐゴシック"/>
      <family val="3"/>
      <charset val="128"/>
    </font>
    <font>
      <sz val="6"/>
      <name val="ＭＳ Ｐゴシック"/>
      <family val="3"/>
      <charset val="128"/>
    </font>
    <font>
      <sz val="10"/>
      <name val="ＭＳ Ｐ明朝"/>
      <family val="1"/>
      <charset val="128"/>
    </font>
    <font>
      <sz val="12"/>
      <name val="ＭＳ Ｐ明朝"/>
      <family val="1"/>
      <charset val="128"/>
    </font>
    <font>
      <b/>
      <sz val="12"/>
      <name val="ＭＳ Ｐ明朝"/>
      <family val="1"/>
      <charset val="128"/>
    </font>
    <font>
      <b/>
      <sz val="12"/>
      <color rgb="FFFF0000"/>
      <name val="ＭＳ Ｐ明朝"/>
      <family val="1"/>
      <charset val="128"/>
    </font>
    <font>
      <sz val="11"/>
      <color rgb="FFFF0000"/>
      <name val="ＭＳ Ｐゴシック"/>
      <family val="3"/>
      <charset val="128"/>
    </font>
    <font>
      <sz val="12"/>
      <color rgb="FFFF0000"/>
      <name val="ＭＳ Ｐ明朝"/>
      <family val="1"/>
      <charset val="128"/>
    </font>
    <font>
      <sz val="12"/>
      <color theme="1"/>
      <name val="ＭＳ Ｐ明朝"/>
      <family val="1"/>
    </font>
    <font>
      <sz val="12"/>
      <color theme="1"/>
      <name val="ＭＳ Ｐ明朝"/>
      <family val="1"/>
      <charset val="128"/>
    </font>
    <font>
      <b/>
      <sz val="12"/>
      <color theme="1"/>
      <name val="ＭＳ Ｐ明朝"/>
      <family val="1"/>
      <charset val="128"/>
    </font>
    <font>
      <sz val="10"/>
      <color rgb="FF3333FF"/>
      <name val="ＭＳ Ｐ明朝"/>
      <family val="1"/>
      <charset val="128"/>
    </font>
    <font>
      <sz val="10"/>
      <color theme="1"/>
      <name val="ＭＳ Ｐ明朝"/>
      <family val="1"/>
      <charset val="128"/>
    </font>
    <font>
      <b/>
      <sz val="10"/>
      <color rgb="FFFF0000"/>
      <name val="ＭＳ Ｐ明朝"/>
      <family val="1"/>
      <charset val="128"/>
    </font>
    <font>
      <sz val="10"/>
      <name val="ＭＳ Ｐ明朝"/>
      <family val="1"/>
    </font>
    <font>
      <sz val="11"/>
      <color theme="1"/>
      <name val="ＭＳ Ｐ明朝"/>
      <family val="1"/>
      <charset val="128"/>
    </font>
    <font>
      <b/>
      <u/>
      <sz val="12"/>
      <name val="ＭＳ Ｐ明朝"/>
      <family val="1"/>
      <charset val="128"/>
    </font>
    <font>
      <sz val="9"/>
      <name val="ＭＳ Ｐ明朝"/>
      <family val="1"/>
      <charset val="128"/>
    </font>
    <font>
      <b/>
      <u/>
      <sz val="10"/>
      <name val="ＭＳ Ｐ明朝"/>
      <family val="1"/>
      <charset val="128"/>
    </font>
    <font>
      <b/>
      <sz val="16"/>
      <name val="ＭＳ Ｐ明朝"/>
      <family val="1"/>
      <charset val="128"/>
    </font>
    <font>
      <b/>
      <sz val="9"/>
      <color indexed="81"/>
      <name val="MS P ゴシック"/>
      <family val="3"/>
      <charset val="128"/>
    </font>
  </fonts>
  <fills count="9">
    <fill>
      <patternFill patternType="none"/>
    </fill>
    <fill>
      <patternFill patternType="gray125"/>
    </fill>
    <fill>
      <patternFill patternType="solid">
        <fgColor theme="9" tint="0.59999389629810485"/>
        <bgColor indexed="64"/>
      </patternFill>
    </fill>
    <fill>
      <patternFill patternType="solid">
        <fgColor theme="7"/>
        <bgColor indexed="64"/>
      </patternFill>
    </fill>
    <fill>
      <patternFill patternType="solid">
        <fgColor rgb="FFFF0000"/>
        <bgColor indexed="64"/>
      </patternFill>
    </fill>
    <fill>
      <patternFill patternType="solid">
        <fgColor theme="2" tint="-9.9978637043366805E-2"/>
        <bgColor indexed="64"/>
      </patternFill>
    </fill>
    <fill>
      <patternFill patternType="solid">
        <fgColor rgb="FFFFC000"/>
        <bgColor indexed="64"/>
      </patternFill>
    </fill>
    <fill>
      <patternFill patternType="solid">
        <fgColor theme="2"/>
        <bgColor indexed="64"/>
      </patternFill>
    </fill>
    <fill>
      <patternFill patternType="solid">
        <fgColor rgb="FFFFFF00"/>
        <bgColor indexed="64"/>
      </patternFill>
    </fill>
  </fills>
  <borders count="34">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diagonal/>
    </border>
    <border>
      <left style="medium">
        <color indexed="64"/>
      </left>
      <right/>
      <top/>
      <bottom style="hair">
        <color indexed="64"/>
      </bottom>
      <diagonal/>
    </border>
    <border>
      <left/>
      <right style="medium">
        <color indexed="64"/>
      </right>
      <top/>
      <bottom style="hair">
        <color indexed="64"/>
      </bottom>
      <diagonal/>
    </border>
    <border>
      <left/>
      <right style="medium">
        <color indexed="64"/>
      </right>
      <top/>
      <bottom/>
      <diagonal/>
    </border>
    <border>
      <left/>
      <right style="medium">
        <color indexed="64"/>
      </right>
      <top style="hair">
        <color indexed="64"/>
      </top>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top style="medium">
        <color indexed="64"/>
      </top>
      <bottom/>
      <diagonal/>
    </border>
    <border>
      <left style="medium">
        <color indexed="64"/>
      </left>
      <right style="hair">
        <color indexed="64"/>
      </right>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top/>
      <bottom style="hair">
        <color indexed="64"/>
      </bottom>
      <diagonal/>
    </border>
  </borders>
  <cellStyleXfs count="2">
    <xf numFmtId="0" fontId="0" fillId="0" borderId="0"/>
    <xf numFmtId="9" fontId="1" fillId="0" borderId="0" applyFont="0" applyFill="0" applyBorder="0" applyAlignment="0" applyProtection="0"/>
  </cellStyleXfs>
  <cellXfs count="149">
    <xf numFmtId="0" fontId="0" fillId="0" borderId="0" xfId="0"/>
    <xf numFmtId="0" fontId="3" fillId="0" borderId="0" xfId="0" applyFont="1" applyAlignment="1" applyProtection="1">
      <alignment horizontal="right" shrinkToFit="1"/>
      <protection locked="0"/>
    </xf>
    <xf numFmtId="0" fontId="3" fillId="0" borderId="0" xfId="0" applyFont="1" applyAlignment="1" applyProtection="1">
      <alignment horizontal="right" vertical="center" shrinkToFit="1"/>
      <protection locked="0"/>
    </xf>
    <xf numFmtId="0" fontId="4" fillId="0" borderId="0" xfId="0" applyFont="1" applyAlignment="1">
      <alignment vertical="center"/>
    </xf>
    <xf numFmtId="0" fontId="5" fillId="0" borderId="0" xfId="0" applyFont="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xf numFmtId="0" fontId="8" fillId="0" borderId="1" xfId="0" applyFont="1" applyBorder="1"/>
    <xf numFmtId="176" fontId="3" fillId="0" borderId="5" xfId="0" applyNumberFormat="1" applyFont="1" applyBorder="1" applyAlignment="1">
      <alignment horizontal="center" vertical="center"/>
    </xf>
    <xf numFmtId="0" fontId="3" fillId="0" borderId="5" xfId="0" applyFont="1" applyBorder="1" applyAlignment="1">
      <alignment horizontal="center" vertical="center"/>
    </xf>
    <xf numFmtId="0" fontId="4" fillId="0" borderId="5" xfId="0" applyFont="1" applyBorder="1" applyAlignment="1">
      <alignment horizontal="center" vertical="center" wrapText="1"/>
    </xf>
    <xf numFmtId="0" fontId="4" fillId="0" borderId="5" xfId="0" applyFont="1" applyBorder="1" applyAlignment="1">
      <alignment horizontal="center" vertical="center"/>
    </xf>
    <xf numFmtId="177" fontId="4" fillId="0" borderId="5" xfId="0" applyNumberFormat="1" applyFont="1" applyBorder="1" applyAlignment="1">
      <alignment horizontal="center" vertical="center"/>
    </xf>
    <xf numFmtId="0" fontId="3" fillId="0" borderId="6" xfId="0" applyFont="1" applyBorder="1" applyAlignment="1" applyProtection="1">
      <alignment horizontal="center" vertical="center" shrinkToFit="1"/>
      <protection locked="0"/>
    </xf>
    <xf numFmtId="0" fontId="3" fillId="0" borderId="0" xfId="0" applyFont="1" applyAlignment="1" applyProtection="1">
      <alignment horizontal="center" vertical="center" shrinkToFit="1"/>
      <protection locked="0"/>
    </xf>
    <xf numFmtId="0" fontId="3" fillId="0" borderId="0" xfId="0" applyFont="1" applyAlignment="1" applyProtection="1">
      <alignment vertical="top" shrinkToFit="1"/>
      <protection locked="0"/>
    </xf>
    <xf numFmtId="0" fontId="3" fillId="0" borderId="0" xfId="0" applyFont="1" applyAlignment="1">
      <alignment vertical="center"/>
    </xf>
    <xf numFmtId="0" fontId="3" fillId="0" borderId="0" xfId="0" applyFont="1" applyAlignment="1" applyProtection="1">
      <alignment horizontal="left" vertical="center" shrinkToFit="1"/>
      <protection locked="0"/>
    </xf>
    <xf numFmtId="0" fontId="12" fillId="0" borderId="0" xfId="0" applyFont="1" applyAlignment="1" applyProtection="1">
      <alignment horizontal="left" vertical="center" shrinkToFit="1"/>
      <protection locked="0"/>
    </xf>
    <xf numFmtId="0" fontId="12" fillId="0" borderId="0" xfId="0" applyFont="1" applyAlignment="1">
      <alignment vertical="center"/>
    </xf>
    <xf numFmtId="0" fontId="3" fillId="0" borderId="0" xfId="0" applyFont="1" applyAlignment="1" applyProtection="1">
      <alignment horizontal="left" vertical="center" wrapText="1" shrinkToFit="1"/>
      <protection locked="0"/>
    </xf>
    <xf numFmtId="0" fontId="14" fillId="0" borderId="0" xfId="0" applyFont="1" applyAlignment="1" applyProtection="1">
      <alignment horizontal="left" vertical="center" shrinkToFit="1"/>
      <protection locked="0"/>
    </xf>
    <xf numFmtId="0" fontId="10" fillId="0" borderId="12" xfId="0" applyFont="1" applyBorder="1" applyAlignment="1">
      <alignment vertical="center"/>
    </xf>
    <xf numFmtId="0" fontId="15" fillId="0" borderId="0" xfId="0" applyFont="1" applyAlignment="1" applyProtection="1">
      <alignment horizontal="left" vertical="center" shrinkToFit="1"/>
      <protection locked="0"/>
    </xf>
    <xf numFmtId="0" fontId="15" fillId="0" borderId="0" xfId="0" applyFont="1" applyAlignment="1">
      <alignment vertical="center"/>
    </xf>
    <xf numFmtId="0" fontId="4" fillId="0" borderId="12" xfId="0" applyFont="1" applyBorder="1" applyAlignment="1">
      <alignment vertical="center"/>
    </xf>
    <xf numFmtId="0" fontId="4" fillId="0" borderId="0" xfId="0" applyFont="1" applyAlignment="1">
      <alignment horizontal="right" vertical="center" indent="1"/>
    </xf>
    <xf numFmtId="176" fontId="4" fillId="0" borderId="0" xfId="0" applyNumberFormat="1" applyFont="1" applyAlignment="1">
      <alignment horizontal="right" vertical="center" indent="1"/>
    </xf>
    <xf numFmtId="176" fontId="4" fillId="0" borderId="0" xfId="0" applyNumberFormat="1" applyFont="1" applyAlignment="1">
      <alignment vertical="center"/>
    </xf>
    <xf numFmtId="0" fontId="19" fillId="0" borderId="0" xfId="0" applyFont="1" applyAlignment="1" applyProtection="1">
      <alignment horizontal="left" vertical="center" shrinkToFit="1"/>
      <protection locked="0"/>
    </xf>
    <xf numFmtId="0" fontId="18" fillId="0" borderId="0" xfId="0" applyFont="1" applyAlignment="1" applyProtection="1">
      <alignment horizontal="left" vertical="center" shrinkToFit="1"/>
      <protection locked="0"/>
    </xf>
    <xf numFmtId="0" fontId="4" fillId="0" borderId="0" xfId="0" applyFont="1" applyAlignment="1" applyProtection="1">
      <alignment horizontal="left" vertical="center" shrinkToFit="1"/>
      <protection locked="0"/>
    </xf>
    <xf numFmtId="176" fontId="3" fillId="0" borderId="0" xfId="0" applyNumberFormat="1" applyFont="1" applyAlignment="1">
      <alignment vertical="center"/>
    </xf>
    <xf numFmtId="0" fontId="10" fillId="3" borderId="10" xfId="0" applyFont="1" applyFill="1" applyBorder="1" applyAlignment="1">
      <alignment vertical="center"/>
    </xf>
    <xf numFmtId="0" fontId="10" fillId="4" borderId="10" xfId="0" applyFont="1" applyFill="1" applyBorder="1" applyAlignment="1">
      <alignment vertical="center"/>
    </xf>
    <xf numFmtId="56" fontId="10" fillId="0" borderId="10" xfId="0" applyNumberFormat="1" applyFont="1" applyBorder="1" applyAlignment="1">
      <alignment vertical="center"/>
    </xf>
    <xf numFmtId="0" fontId="11" fillId="0" borderId="12" xfId="0" applyFont="1" applyBorder="1" applyAlignment="1">
      <alignment vertical="center"/>
    </xf>
    <xf numFmtId="0" fontId="10" fillId="0" borderId="0" xfId="0" applyFont="1" applyAlignment="1">
      <alignment vertical="center"/>
    </xf>
    <xf numFmtId="0" fontId="4" fillId="0" borderId="8" xfId="0" applyFont="1" applyBorder="1" applyAlignment="1">
      <alignment vertical="center"/>
    </xf>
    <xf numFmtId="176" fontId="4" fillId="0" borderId="8" xfId="0" applyNumberFormat="1" applyFont="1" applyBorder="1" applyAlignment="1">
      <alignment vertical="center"/>
    </xf>
    <xf numFmtId="0" fontId="4" fillId="0" borderId="8" xfId="0" applyFont="1" applyBorder="1" applyAlignment="1">
      <alignment horizontal="right" vertical="center" indent="1"/>
    </xf>
    <xf numFmtId="176" fontId="4" fillId="0" borderId="8" xfId="0" applyNumberFormat="1" applyFont="1" applyBorder="1" applyAlignment="1">
      <alignment horizontal="right" vertical="center" indent="1"/>
    </xf>
    <xf numFmtId="0" fontId="4" fillId="0" borderId="9" xfId="0" applyFont="1" applyBorder="1" applyAlignment="1" applyProtection="1">
      <alignment horizontal="left" vertical="center" wrapText="1" shrinkToFit="1"/>
      <protection locked="0"/>
    </xf>
    <xf numFmtId="0" fontId="10" fillId="0" borderId="10" xfId="0" applyFont="1" applyBorder="1" applyAlignment="1">
      <alignment vertical="center"/>
    </xf>
    <xf numFmtId="0" fontId="10" fillId="0" borderId="10" xfId="0" applyFont="1" applyBorder="1" applyAlignment="1">
      <alignment horizontal="center" vertical="center"/>
    </xf>
    <xf numFmtId="180" fontId="10" fillId="0" borderId="10" xfId="0" applyNumberFormat="1" applyFont="1" applyBorder="1" applyAlignment="1">
      <alignment horizontal="right" vertical="center" indent="1"/>
    </xf>
    <xf numFmtId="176" fontId="10" fillId="0" borderId="10" xfId="0" applyNumberFormat="1" applyFont="1" applyBorder="1" applyAlignment="1">
      <alignment horizontal="center" vertical="center"/>
    </xf>
    <xf numFmtId="0" fontId="10" fillId="0" borderId="11" xfId="0" applyFont="1" applyBorder="1" applyAlignment="1" applyProtection="1">
      <alignment horizontal="left" vertical="center" shrinkToFit="1"/>
      <protection locked="0"/>
    </xf>
    <xf numFmtId="0" fontId="11" fillId="0" borderId="11" xfId="0" applyFont="1" applyBorder="1" applyAlignment="1" applyProtection="1">
      <alignment horizontal="left" vertical="center" shrinkToFit="1"/>
      <protection locked="0"/>
    </xf>
    <xf numFmtId="0" fontId="5" fillId="0" borderId="7" xfId="0" applyFont="1" applyBorder="1" applyAlignment="1">
      <alignment vertical="center"/>
    </xf>
    <xf numFmtId="0" fontId="4" fillId="0" borderId="0" xfId="0" applyFont="1" applyAlignment="1">
      <alignment horizontal="center" vertical="center"/>
    </xf>
    <xf numFmtId="0" fontId="4" fillId="0" borderId="19" xfId="0" applyFont="1" applyBorder="1" applyAlignment="1">
      <alignment vertical="center"/>
    </xf>
    <xf numFmtId="0" fontId="4" fillId="0" borderId="20" xfId="0" applyFont="1" applyBorder="1" applyAlignment="1">
      <alignment vertical="center"/>
    </xf>
    <xf numFmtId="0" fontId="17" fillId="0" borderId="20" xfId="0" applyFont="1" applyBorder="1" applyAlignment="1">
      <alignment vertical="center"/>
    </xf>
    <xf numFmtId="176" fontId="4" fillId="0" borderId="20" xfId="0" applyNumberFormat="1" applyFont="1" applyBorder="1" applyAlignment="1">
      <alignment horizontal="center" vertical="center"/>
    </xf>
    <xf numFmtId="0" fontId="4" fillId="0" borderId="20" xfId="0" applyFont="1" applyBorder="1" applyAlignment="1">
      <alignment horizontal="center" vertical="center"/>
    </xf>
    <xf numFmtId="0" fontId="4" fillId="0" borderId="20" xfId="0" applyFont="1" applyBorder="1" applyAlignment="1">
      <alignment horizontal="right" vertical="center" indent="1"/>
    </xf>
    <xf numFmtId="176" fontId="5" fillId="0" borderId="20" xfId="0" applyNumberFormat="1" applyFont="1" applyBorder="1" applyAlignment="1">
      <alignment horizontal="right" vertical="center" indent="1"/>
    </xf>
    <xf numFmtId="0" fontId="10" fillId="0" borderId="21" xfId="0" applyFont="1" applyBorder="1" applyAlignment="1" applyProtection="1">
      <alignment horizontal="left" vertical="center" shrinkToFit="1"/>
      <protection locked="0"/>
    </xf>
    <xf numFmtId="0" fontId="4" fillId="2" borderId="22" xfId="0" applyFont="1" applyFill="1" applyBorder="1" applyAlignment="1">
      <alignment vertical="center"/>
    </xf>
    <xf numFmtId="0" fontId="4" fillId="2" borderId="23" xfId="0" applyFont="1" applyFill="1" applyBorder="1" applyAlignment="1">
      <alignment vertical="center"/>
    </xf>
    <xf numFmtId="0" fontId="17" fillId="2" borderId="23" xfId="0" applyFont="1" applyFill="1" applyBorder="1" applyAlignment="1">
      <alignment vertical="center"/>
    </xf>
    <xf numFmtId="176" fontId="4" fillId="2" borderId="23" xfId="0" applyNumberFormat="1" applyFont="1" applyFill="1" applyBorder="1" applyAlignment="1">
      <alignment vertical="center"/>
    </xf>
    <xf numFmtId="0" fontId="4" fillId="2" borderId="23" xfId="0" applyFont="1" applyFill="1" applyBorder="1" applyAlignment="1">
      <alignment horizontal="right" vertical="center" indent="1"/>
    </xf>
    <xf numFmtId="176" fontId="5" fillId="2" borderId="23" xfId="0" applyNumberFormat="1" applyFont="1" applyFill="1" applyBorder="1" applyAlignment="1">
      <alignment horizontal="right" vertical="center" indent="1"/>
    </xf>
    <xf numFmtId="0" fontId="4" fillId="2" borderId="24" xfId="0" applyFont="1" applyFill="1" applyBorder="1" applyAlignment="1" applyProtection="1">
      <alignment horizontal="left" vertical="center" shrinkToFit="1"/>
      <protection locked="0"/>
    </xf>
    <xf numFmtId="0" fontId="13" fillId="0" borderId="10" xfId="0" applyFont="1" applyBorder="1" applyAlignment="1">
      <alignment horizontal="center" vertical="center"/>
    </xf>
    <xf numFmtId="178" fontId="10" fillId="0" borderId="10" xfId="0" applyNumberFormat="1" applyFont="1" applyBorder="1" applyAlignment="1">
      <alignment horizontal="right" vertical="center" indent="1"/>
    </xf>
    <xf numFmtId="179" fontId="10" fillId="0" borderId="10" xfId="0" applyNumberFormat="1" applyFont="1" applyBorder="1" applyAlignment="1">
      <alignment horizontal="right" vertical="center" indent="1"/>
    </xf>
    <xf numFmtId="182" fontId="10" fillId="0" borderId="10" xfId="0" applyNumberFormat="1" applyFont="1" applyBorder="1" applyAlignment="1">
      <alignment horizontal="right" vertical="center" indent="1"/>
    </xf>
    <xf numFmtId="0" fontId="10" fillId="0" borderId="16" xfId="0" applyFont="1" applyBorder="1" applyAlignment="1" applyProtection="1">
      <alignment horizontal="left" vertical="center" shrinkToFit="1"/>
      <protection locked="0"/>
    </xf>
    <xf numFmtId="0" fontId="16" fillId="0" borderId="16" xfId="0" applyFont="1" applyBorder="1" applyAlignment="1" applyProtection="1">
      <alignment horizontal="left" vertical="center" wrapText="1" shrinkToFit="1"/>
      <protection locked="0"/>
    </xf>
    <xf numFmtId="0" fontId="10" fillId="0" borderId="11" xfId="0" applyFont="1" applyBorder="1" applyAlignment="1" applyProtection="1">
      <alignment horizontal="left" vertical="center" wrapText="1" shrinkToFit="1"/>
      <protection locked="0"/>
    </xf>
    <xf numFmtId="0" fontId="10" fillId="0" borderId="14" xfId="0" applyFont="1" applyBorder="1" applyAlignment="1" applyProtection="1">
      <alignment horizontal="left" vertical="center" shrinkToFit="1"/>
      <protection locked="0"/>
    </xf>
    <xf numFmtId="0" fontId="10" fillId="0" borderId="14" xfId="0" applyFont="1" applyBorder="1" applyAlignment="1" applyProtection="1">
      <alignment horizontal="left" vertical="center" wrapText="1" shrinkToFit="1"/>
      <protection locked="0"/>
    </xf>
    <xf numFmtId="176" fontId="4" fillId="0" borderId="0" xfId="0" applyNumberFormat="1" applyFont="1" applyAlignment="1">
      <alignment horizontal="center" vertical="center"/>
    </xf>
    <xf numFmtId="0" fontId="4" fillId="0" borderId="25" xfId="0" applyFont="1" applyBorder="1" applyAlignment="1">
      <alignment vertical="center"/>
    </xf>
    <xf numFmtId="0" fontId="4" fillId="0" borderId="26" xfId="0" applyFont="1" applyBorder="1" applyAlignment="1">
      <alignment vertical="center"/>
    </xf>
    <xf numFmtId="176" fontId="4" fillId="0" borderId="26" xfId="0" applyNumberFormat="1" applyFont="1" applyBorder="1" applyAlignment="1">
      <alignment horizontal="center" vertical="center"/>
    </xf>
    <xf numFmtId="0" fontId="4" fillId="0" borderId="26" xfId="0" applyFont="1" applyBorder="1" applyAlignment="1">
      <alignment horizontal="center" vertical="center"/>
    </xf>
    <xf numFmtId="0" fontId="4" fillId="0" borderId="26" xfId="0" applyFont="1" applyBorder="1" applyAlignment="1">
      <alignment horizontal="right" vertical="center" indent="1"/>
    </xf>
    <xf numFmtId="176" fontId="4" fillId="0" borderId="26" xfId="0" applyNumberFormat="1" applyFont="1" applyBorder="1" applyAlignment="1">
      <alignment horizontal="right" vertical="center" indent="1"/>
    </xf>
    <xf numFmtId="0" fontId="10" fillId="0" borderId="27" xfId="0" applyFont="1" applyBorder="1" applyAlignment="1" applyProtection="1">
      <alignment horizontal="left" vertical="center" shrinkToFit="1"/>
      <protection locked="0"/>
    </xf>
    <xf numFmtId="0" fontId="11" fillId="0" borderId="15" xfId="0" applyFont="1" applyBorder="1" applyAlignment="1" applyProtection="1">
      <alignment horizontal="left" vertical="center" shrinkToFit="1"/>
      <protection locked="0"/>
    </xf>
    <xf numFmtId="0" fontId="13" fillId="0" borderId="15" xfId="0" applyFont="1" applyBorder="1" applyAlignment="1" applyProtection="1">
      <alignment horizontal="left" vertical="center" wrapText="1" shrinkToFit="1"/>
      <protection locked="0"/>
    </xf>
    <xf numFmtId="0" fontId="4" fillId="0" borderId="17" xfId="0" applyFont="1" applyBorder="1" applyAlignment="1">
      <alignment vertical="center"/>
    </xf>
    <xf numFmtId="0" fontId="4" fillId="0" borderId="18" xfId="0" applyFont="1" applyBorder="1" applyAlignment="1">
      <alignment vertical="center"/>
    </xf>
    <xf numFmtId="176" fontId="4" fillId="0" borderId="18" xfId="0" applyNumberFormat="1"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right" vertical="center" indent="1"/>
    </xf>
    <xf numFmtId="176" fontId="4" fillId="0" borderId="18" xfId="0" applyNumberFormat="1" applyFont="1" applyBorder="1" applyAlignment="1">
      <alignment horizontal="right" vertical="center" indent="1"/>
    </xf>
    <xf numFmtId="0" fontId="4" fillId="0" borderId="28" xfId="0" applyFont="1" applyBorder="1" applyAlignment="1" applyProtection="1">
      <alignment horizontal="left" vertical="center" shrinkToFit="1"/>
      <protection locked="0"/>
    </xf>
    <xf numFmtId="0" fontId="4" fillId="0" borderId="29" xfId="0" applyFont="1" applyBorder="1" applyAlignment="1">
      <alignment vertical="center"/>
    </xf>
    <xf numFmtId="0" fontId="9" fillId="0" borderId="30" xfId="0" applyFont="1" applyBorder="1" applyAlignment="1">
      <alignment vertical="center"/>
    </xf>
    <xf numFmtId="0" fontId="10" fillId="0" borderId="30" xfId="0" applyFont="1" applyBorder="1" applyAlignment="1">
      <alignment vertical="center"/>
    </xf>
    <xf numFmtId="0" fontId="11" fillId="0" borderId="31" xfId="0" applyFont="1" applyBorder="1" applyAlignment="1">
      <alignment vertical="center"/>
    </xf>
    <xf numFmtId="0" fontId="10" fillId="0" borderId="31" xfId="0" applyFont="1" applyBorder="1" applyAlignment="1">
      <alignment vertical="center"/>
    </xf>
    <xf numFmtId="176" fontId="10" fillId="0" borderId="31" xfId="0" applyNumberFormat="1" applyFont="1" applyBorder="1" applyAlignment="1" applyProtection="1">
      <alignment horizontal="center" vertical="center"/>
      <protection locked="0"/>
    </xf>
    <xf numFmtId="0" fontId="10" fillId="0" borderId="31" xfId="0" applyFont="1" applyBorder="1" applyAlignment="1">
      <alignment horizontal="center" vertical="center"/>
    </xf>
    <xf numFmtId="180" fontId="10" fillId="0" borderId="31" xfId="0" applyNumberFormat="1" applyFont="1" applyBorder="1" applyAlignment="1">
      <alignment horizontal="right" vertical="center" indent="1"/>
    </xf>
    <xf numFmtId="181" fontId="10" fillId="0" borderId="31" xfId="0" applyNumberFormat="1" applyFont="1" applyBorder="1" applyAlignment="1">
      <alignment horizontal="right" vertical="center" indent="1"/>
    </xf>
    <xf numFmtId="176" fontId="10" fillId="0" borderId="31" xfId="0" applyNumberFormat="1" applyFont="1" applyBorder="1" applyAlignment="1">
      <alignment horizontal="center" vertical="center"/>
    </xf>
    <xf numFmtId="0" fontId="13" fillId="0" borderId="31" xfId="0" applyFont="1" applyBorder="1" applyAlignment="1">
      <alignment horizontal="center" vertical="center"/>
    </xf>
    <xf numFmtId="179" fontId="10" fillId="0" borderId="31" xfId="0" applyNumberFormat="1" applyFont="1" applyBorder="1" applyAlignment="1">
      <alignment horizontal="right" vertical="center" indent="1"/>
    </xf>
    <xf numFmtId="0" fontId="11" fillId="0" borderId="32" xfId="0" applyFont="1" applyBorder="1" applyAlignment="1">
      <alignment vertical="center"/>
    </xf>
    <xf numFmtId="0" fontId="10" fillId="0" borderId="31" xfId="0" applyFont="1" applyBorder="1" applyAlignment="1">
      <alignment horizontal="right" vertical="center" indent="1"/>
    </xf>
    <xf numFmtId="0" fontId="3" fillId="0" borderId="33" xfId="0" applyFont="1" applyBorder="1" applyAlignment="1">
      <alignment vertical="center"/>
    </xf>
    <xf numFmtId="182" fontId="10" fillId="0" borderId="31" xfId="0" applyNumberFormat="1" applyFont="1" applyBorder="1" applyAlignment="1">
      <alignment horizontal="right" vertical="center" indent="1"/>
    </xf>
    <xf numFmtId="0" fontId="10" fillId="5" borderId="30" xfId="0" applyFont="1" applyFill="1" applyBorder="1" applyAlignment="1">
      <alignment vertical="center"/>
    </xf>
    <xf numFmtId="56" fontId="10" fillId="0" borderId="0" xfId="0" applyNumberFormat="1" applyFont="1" applyAlignment="1">
      <alignment vertical="center"/>
    </xf>
    <xf numFmtId="0" fontId="10" fillId="6" borderId="10" xfId="0" applyFont="1" applyFill="1" applyBorder="1" applyAlignment="1">
      <alignment vertical="center"/>
    </xf>
    <xf numFmtId="56" fontId="10" fillId="7" borderId="10" xfId="0" applyNumberFormat="1" applyFont="1" applyFill="1" applyBorder="1" applyAlignment="1">
      <alignment vertical="center"/>
    </xf>
    <xf numFmtId="0" fontId="10" fillId="7" borderId="10" xfId="0" applyFont="1" applyFill="1" applyBorder="1" applyAlignment="1">
      <alignment vertical="center"/>
    </xf>
    <xf numFmtId="176" fontId="10" fillId="7" borderId="10" xfId="0" applyNumberFormat="1" applyFont="1" applyFill="1" applyBorder="1" applyAlignment="1" applyProtection="1">
      <alignment horizontal="center" vertical="center"/>
      <protection locked="0"/>
    </xf>
    <xf numFmtId="0" fontId="10" fillId="7" borderId="10" xfId="0" applyFont="1" applyFill="1" applyBorder="1" applyAlignment="1">
      <alignment horizontal="center" vertical="center"/>
    </xf>
    <xf numFmtId="180" fontId="10" fillId="7" borderId="10" xfId="0" applyNumberFormat="1" applyFont="1" applyFill="1" applyBorder="1" applyAlignment="1">
      <alignment horizontal="right" vertical="center" indent="1"/>
    </xf>
    <xf numFmtId="181" fontId="10" fillId="7" borderId="10" xfId="0" applyNumberFormat="1" applyFont="1" applyFill="1" applyBorder="1" applyAlignment="1">
      <alignment horizontal="right" vertical="center" indent="1"/>
    </xf>
    <xf numFmtId="176" fontId="10" fillId="7" borderId="10" xfId="0" applyNumberFormat="1" applyFont="1" applyFill="1" applyBorder="1" applyAlignment="1">
      <alignment horizontal="center" vertical="center"/>
    </xf>
    <xf numFmtId="0" fontId="10" fillId="7" borderId="11" xfId="0" applyFont="1" applyFill="1" applyBorder="1" applyAlignment="1" applyProtection="1">
      <alignment horizontal="left" vertical="center" shrinkToFit="1"/>
      <protection locked="0"/>
    </xf>
    <xf numFmtId="0" fontId="16" fillId="7" borderId="10" xfId="0" applyFont="1" applyFill="1" applyBorder="1" applyAlignment="1">
      <alignment vertical="center"/>
    </xf>
    <xf numFmtId="0" fontId="10" fillId="7" borderId="11" xfId="0" applyFont="1" applyFill="1" applyBorder="1" applyAlignment="1" applyProtection="1">
      <alignment horizontal="left" vertical="center" wrapText="1" shrinkToFit="1"/>
      <protection locked="0"/>
    </xf>
    <xf numFmtId="179" fontId="10" fillId="7" borderId="10" xfId="0" applyNumberFormat="1" applyFont="1" applyFill="1" applyBorder="1" applyAlignment="1">
      <alignment horizontal="right" vertical="center" indent="1"/>
    </xf>
    <xf numFmtId="56" fontId="10" fillId="7" borderId="10" xfId="0" applyNumberFormat="1" applyFont="1" applyFill="1" applyBorder="1" applyAlignment="1">
      <alignment horizontal="right" vertical="center"/>
    </xf>
    <xf numFmtId="0" fontId="9" fillId="7" borderId="30" xfId="0" applyFont="1" applyFill="1" applyBorder="1" applyAlignment="1">
      <alignment vertical="center"/>
    </xf>
    <xf numFmtId="0" fontId="9" fillId="7" borderId="13" xfId="0" applyFont="1" applyFill="1" applyBorder="1" applyAlignment="1">
      <alignment vertical="center"/>
    </xf>
    <xf numFmtId="56" fontId="10" fillId="0" borderId="10" xfId="0" applyNumberFormat="1" applyFont="1" applyBorder="1" applyAlignment="1">
      <alignment horizontal="right" vertical="center"/>
    </xf>
    <xf numFmtId="176" fontId="10" fillId="8" borderId="10" xfId="0" applyNumberFormat="1" applyFont="1" applyFill="1" applyBorder="1" applyAlignment="1" applyProtection="1">
      <alignment horizontal="center" vertical="center"/>
      <protection locked="0"/>
    </xf>
    <xf numFmtId="0" fontId="10" fillId="7" borderId="12" xfId="0" applyFont="1" applyFill="1" applyBorder="1" applyAlignment="1">
      <alignment vertical="center"/>
    </xf>
    <xf numFmtId="0" fontId="10" fillId="7" borderId="14" xfId="0" applyFont="1" applyFill="1" applyBorder="1" applyAlignment="1" applyProtection="1">
      <alignment horizontal="left" vertical="center" shrinkToFit="1"/>
      <protection locked="0"/>
    </xf>
    <xf numFmtId="0" fontId="16" fillId="0" borderId="11" xfId="0" applyFont="1" applyBorder="1" applyAlignment="1" applyProtection="1">
      <alignment horizontal="left" vertical="center" wrapText="1" shrinkToFit="1"/>
      <protection locked="0"/>
    </xf>
    <xf numFmtId="0" fontId="10" fillId="0" borderId="31" xfId="0" applyFont="1" applyBorder="1" applyAlignment="1">
      <alignment vertical="center" wrapText="1"/>
    </xf>
    <xf numFmtId="0" fontId="10" fillId="0" borderId="10" xfId="0" applyFont="1" applyBorder="1" applyAlignment="1">
      <alignment vertical="center" wrapText="1"/>
    </xf>
    <xf numFmtId="10" fontId="4" fillId="8" borderId="0" xfId="1" applyNumberFormat="1" applyFont="1" applyFill="1" applyBorder="1" applyAlignment="1" applyProtection="1">
      <alignment horizontal="right" vertical="center" indent="1"/>
      <protection locked="0"/>
    </xf>
    <xf numFmtId="56" fontId="10" fillId="0" borderId="31" xfId="0" applyNumberFormat="1" applyFont="1" applyBorder="1" applyAlignment="1">
      <alignment horizontal="right" vertical="center"/>
    </xf>
    <xf numFmtId="0" fontId="10" fillId="0" borderId="32" xfId="0" applyFont="1" applyBorder="1" applyAlignment="1">
      <alignment vertical="center"/>
    </xf>
    <xf numFmtId="56" fontId="10" fillId="0" borderId="31" xfId="0" applyNumberFormat="1" applyFont="1" applyBorder="1" applyAlignment="1">
      <alignment vertical="center"/>
    </xf>
    <xf numFmtId="0" fontId="9" fillId="0" borderId="13" xfId="0" applyFont="1" applyBorder="1" applyAlignment="1">
      <alignment vertical="center"/>
    </xf>
    <xf numFmtId="0" fontId="10" fillId="3" borderId="31" xfId="0" applyFont="1" applyFill="1" applyBorder="1" applyAlignment="1">
      <alignment vertical="center"/>
    </xf>
    <xf numFmtId="0" fontId="10" fillId="7" borderId="31" xfId="0" applyFont="1" applyFill="1" applyBorder="1" applyAlignment="1">
      <alignment vertical="center"/>
    </xf>
    <xf numFmtId="176" fontId="10" fillId="7" borderId="31" xfId="0" applyNumberFormat="1" applyFont="1" applyFill="1" applyBorder="1" applyAlignment="1" applyProtection="1">
      <alignment horizontal="center" vertical="center"/>
      <protection locked="0"/>
    </xf>
    <xf numFmtId="183" fontId="10" fillId="7" borderId="10" xfId="0" applyNumberFormat="1" applyFont="1" applyFill="1" applyBorder="1" applyAlignment="1">
      <alignment horizontal="right" vertical="center" indent="1"/>
    </xf>
    <xf numFmtId="0" fontId="9" fillId="7" borderId="12" xfId="0" applyFont="1" applyFill="1" applyBorder="1" applyAlignment="1">
      <alignment vertical="center"/>
    </xf>
    <xf numFmtId="0" fontId="10" fillId="7" borderId="10" xfId="0" applyFont="1" applyFill="1" applyBorder="1" applyAlignment="1">
      <alignment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20" fillId="0" borderId="0" xfId="0" applyFont="1" applyAlignment="1">
      <alignment horizontal="center" vertical="center" wrapText="1"/>
    </xf>
    <xf numFmtId="0" fontId="4" fillId="0" borderId="0" xfId="0" applyFont="1" applyAlignment="1">
      <alignment vertical="center" wrapText="1"/>
    </xf>
    <xf numFmtId="0" fontId="0" fillId="0" borderId="0" xfId="0" applyAlignment="1">
      <alignment vertical="center" wrapText="1"/>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81CFD-0FA8-4AED-AC28-38C1B5B8DA84}">
  <sheetPr>
    <pageSetUpPr fitToPage="1"/>
  </sheetPr>
  <dimension ref="A1:IW117"/>
  <sheetViews>
    <sheetView tabSelected="1" view="pageBreakPreview" zoomScaleNormal="100" zoomScaleSheetLayoutView="100" workbookViewId="0">
      <pane ySplit="5" topLeftCell="A61" activePane="bottomLeft" state="frozen"/>
      <selection pane="bottomLeft" activeCell="D64" sqref="D64"/>
    </sheetView>
  </sheetViews>
  <sheetFormatPr defaultColWidth="9" defaultRowHeight="14"/>
  <cols>
    <col min="1" max="1" width="2.26953125" style="16" customWidth="1"/>
    <col min="2" max="2" width="2.453125" style="3" customWidth="1"/>
    <col min="3" max="3" width="23.08984375" style="3" customWidth="1"/>
    <col min="4" max="4" width="66.90625" style="3" customWidth="1"/>
    <col min="5" max="5" width="14.08984375" style="32" customWidth="1"/>
    <col min="6" max="6" width="4.08984375" style="16" bestFit="1" customWidth="1"/>
    <col min="7" max="7" width="8.453125" style="26" customWidth="1"/>
    <col min="8" max="8" width="2.08984375" style="3" customWidth="1"/>
    <col min="9" max="9" width="11.90625" style="26" bestFit="1" customWidth="1"/>
    <col min="10" max="10" width="16.08984375" style="27" customWidth="1"/>
    <col min="11" max="11" width="45.08984375" style="17" customWidth="1"/>
    <col min="12" max="12" width="19.90625" style="17" customWidth="1"/>
    <col min="13" max="16384" width="9" style="16"/>
  </cols>
  <sheetData>
    <row r="1" spans="1:12" ht="38.5" customHeight="1">
      <c r="A1" s="146" t="s">
        <v>0</v>
      </c>
      <c r="B1" s="146"/>
      <c r="C1" s="146"/>
      <c r="D1" s="146"/>
      <c r="E1" s="146"/>
      <c r="F1" s="146"/>
      <c r="G1" s="146"/>
      <c r="H1" s="146"/>
      <c r="I1" s="146"/>
      <c r="J1" s="146"/>
      <c r="K1" s="146"/>
    </row>
    <row r="2" spans="1:12" s="3" customFormat="1" ht="44.5" customHeight="1">
      <c r="A2" s="146" t="s">
        <v>1</v>
      </c>
      <c r="B2" s="146"/>
      <c r="C2" s="146"/>
      <c r="D2" s="146"/>
      <c r="E2" s="146"/>
      <c r="F2" s="146"/>
      <c r="G2" s="146"/>
      <c r="H2" s="146"/>
      <c r="I2" s="146"/>
      <c r="J2" s="146"/>
      <c r="K2" s="146"/>
      <c r="L2" s="2"/>
    </row>
    <row r="3" spans="1:12" s="3" customFormat="1">
      <c r="A3" s="4"/>
      <c r="B3" s="4"/>
      <c r="C3" s="4"/>
      <c r="D3" s="4"/>
      <c r="E3" s="4"/>
      <c r="F3" s="4"/>
      <c r="G3" s="4"/>
      <c r="H3" s="4"/>
      <c r="I3" s="4"/>
      <c r="J3" s="4"/>
      <c r="K3" s="1" t="s">
        <v>2</v>
      </c>
      <c r="L3" s="2"/>
    </row>
    <row r="4" spans="1:12" s="3" customFormat="1" ht="14.5" thickBot="1">
      <c r="A4" s="4"/>
      <c r="B4" s="4"/>
      <c r="C4" s="4"/>
      <c r="D4" s="5"/>
      <c r="E4" s="6"/>
      <c r="F4" s="6"/>
      <c r="G4" s="7"/>
      <c r="H4" s="7"/>
      <c r="I4" s="7"/>
      <c r="J4" s="7"/>
      <c r="K4" s="6"/>
      <c r="L4" s="2"/>
    </row>
    <row r="5" spans="1:12" s="3" customFormat="1" ht="14.5" thickBot="1">
      <c r="A5" s="143" t="s">
        <v>3</v>
      </c>
      <c r="B5" s="144"/>
      <c r="C5" s="144"/>
      <c r="D5" s="145"/>
      <c r="E5" s="8" t="s">
        <v>4</v>
      </c>
      <c r="F5" s="9"/>
      <c r="G5" s="10" t="s">
        <v>5</v>
      </c>
      <c r="H5" s="11"/>
      <c r="I5" s="11" t="s">
        <v>6</v>
      </c>
      <c r="J5" s="12" t="s">
        <v>7</v>
      </c>
      <c r="K5" s="13" t="s">
        <v>8</v>
      </c>
      <c r="L5" s="14"/>
    </row>
    <row r="6" spans="1:12">
      <c r="A6" s="49" t="s">
        <v>9</v>
      </c>
      <c r="B6" s="38"/>
      <c r="C6" s="38"/>
      <c r="D6" s="38"/>
      <c r="E6" s="39"/>
      <c r="F6" s="38"/>
      <c r="G6" s="40"/>
      <c r="H6" s="38"/>
      <c r="I6" s="40"/>
      <c r="J6" s="41"/>
      <c r="K6" s="42"/>
      <c r="L6" s="15"/>
    </row>
    <row r="7" spans="1:12">
      <c r="A7" s="36"/>
      <c r="B7" s="104" t="s">
        <v>10</v>
      </c>
      <c r="C7" s="96"/>
      <c r="D7" s="96"/>
      <c r="E7" s="97"/>
      <c r="F7" s="98"/>
      <c r="G7" s="99"/>
      <c r="H7" s="98"/>
      <c r="I7" s="100"/>
      <c r="J7" s="101"/>
      <c r="K7" s="47"/>
    </row>
    <row r="8" spans="1:12">
      <c r="A8" s="123"/>
      <c r="B8" s="33"/>
      <c r="C8" s="111">
        <v>46323</v>
      </c>
      <c r="D8" s="112" t="s">
        <v>11</v>
      </c>
      <c r="E8" s="113">
        <f>ROUNDDOWN(10370*100/110,0)</f>
        <v>9427</v>
      </c>
      <c r="F8" s="114" t="s">
        <v>12</v>
      </c>
      <c r="G8" s="115">
        <f>36+2</f>
        <v>38</v>
      </c>
      <c r="H8" s="114" t="s">
        <v>12</v>
      </c>
      <c r="I8" s="116">
        <v>1</v>
      </c>
      <c r="J8" s="117">
        <f t="shared" ref="J8:J9" si="0">E8*G8*I8</f>
        <v>358226</v>
      </c>
      <c r="K8" s="118" t="s">
        <v>13</v>
      </c>
    </row>
    <row r="9" spans="1:12">
      <c r="A9" s="36"/>
      <c r="B9" s="33"/>
      <c r="C9" s="35">
        <v>46323</v>
      </c>
      <c r="D9" s="96" t="s">
        <v>14</v>
      </c>
      <c r="E9" s="126"/>
      <c r="F9" s="44" t="s">
        <v>12</v>
      </c>
      <c r="G9" s="67">
        <v>1</v>
      </c>
      <c r="H9" s="44" t="s">
        <v>12</v>
      </c>
      <c r="I9" s="68">
        <v>1</v>
      </c>
      <c r="J9" s="46">
        <f t="shared" si="0"/>
        <v>0</v>
      </c>
      <c r="K9" s="47"/>
    </row>
    <row r="10" spans="1:12" ht="28">
      <c r="A10" s="36"/>
      <c r="B10" s="33"/>
      <c r="C10" s="35">
        <v>46323</v>
      </c>
      <c r="D10" s="130" t="s">
        <v>15</v>
      </c>
      <c r="E10" s="126"/>
      <c r="F10" s="44" t="s">
        <v>12</v>
      </c>
      <c r="G10" s="67">
        <v>1</v>
      </c>
      <c r="H10" s="44" t="s">
        <v>12</v>
      </c>
      <c r="I10" s="68">
        <v>1</v>
      </c>
      <c r="J10" s="46">
        <f t="shared" ref="J10:J13" si="1">E10*G10*I10</f>
        <v>0</v>
      </c>
      <c r="K10" s="129"/>
    </row>
    <row r="11" spans="1:12">
      <c r="A11" s="36"/>
      <c r="B11" s="33"/>
      <c r="C11" s="35">
        <v>46324</v>
      </c>
      <c r="D11" s="96" t="s">
        <v>16</v>
      </c>
      <c r="E11" s="126"/>
      <c r="F11" s="44" t="s">
        <v>12</v>
      </c>
      <c r="G11" s="67">
        <v>1</v>
      </c>
      <c r="H11" s="44" t="s">
        <v>12</v>
      </c>
      <c r="I11" s="68">
        <v>1</v>
      </c>
      <c r="J11" s="46">
        <f t="shared" si="1"/>
        <v>0</v>
      </c>
      <c r="K11" s="129"/>
    </row>
    <row r="12" spans="1:12">
      <c r="A12" s="36"/>
      <c r="B12" s="33"/>
      <c r="C12" s="125">
        <v>46325</v>
      </c>
      <c r="D12" s="96" t="s">
        <v>17</v>
      </c>
      <c r="E12" s="126"/>
      <c r="F12" s="44" t="s">
        <v>12</v>
      </c>
      <c r="G12" s="67">
        <v>1</v>
      </c>
      <c r="H12" s="44" t="s">
        <v>12</v>
      </c>
      <c r="I12" s="68">
        <v>1</v>
      </c>
      <c r="J12" s="46">
        <f t="shared" si="1"/>
        <v>0</v>
      </c>
      <c r="K12" s="129"/>
    </row>
    <row r="13" spans="1:12">
      <c r="A13" s="36"/>
      <c r="B13" s="33"/>
      <c r="C13" s="125" t="s">
        <v>18</v>
      </c>
      <c r="D13" s="96" t="s">
        <v>19</v>
      </c>
      <c r="E13" s="126"/>
      <c r="F13" s="44" t="s">
        <v>12</v>
      </c>
      <c r="G13" s="45">
        <f t="shared" ref="G13" si="2">36+2</f>
        <v>38</v>
      </c>
      <c r="H13" s="44" t="s">
        <v>12</v>
      </c>
      <c r="I13" s="69">
        <v>2</v>
      </c>
      <c r="J13" s="46">
        <f t="shared" si="1"/>
        <v>0</v>
      </c>
      <c r="K13" s="47" t="s">
        <v>99</v>
      </c>
    </row>
    <row r="14" spans="1:12">
      <c r="A14" s="36"/>
      <c r="B14" s="137"/>
      <c r="C14" s="111">
        <v>46325</v>
      </c>
      <c r="D14" s="138" t="s">
        <v>85</v>
      </c>
      <c r="E14" s="139">
        <v>59400</v>
      </c>
      <c r="F14" s="114" t="s">
        <v>12</v>
      </c>
      <c r="G14" s="140">
        <v>1</v>
      </c>
      <c r="H14" s="114" t="s">
        <v>12</v>
      </c>
      <c r="I14" s="121">
        <v>1</v>
      </c>
      <c r="J14" s="117">
        <f>E14*G14*I14</f>
        <v>59400</v>
      </c>
      <c r="K14" s="118" t="s">
        <v>86</v>
      </c>
    </row>
    <row r="15" spans="1:12">
      <c r="A15" s="36"/>
      <c r="B15" s="134"/>
      <c r="C15" s="133"/>
      <c r="D15" s="96"/>
      <c r="E15" s="96"/>
      <c r="F15" s="98"/>
      <c r="G15" s="99"/>
      <c r="H15" s="98"/>
      <c r="I15" s="107"/>
      <c r="J15" s="101"/>
      <c r="K15" s="47"/>
    </row>
    <row r="16" spans="1:12">
      <c r="A16" s="93"/>
      <c r="B16" s="104" t="s">
        <v>20</v>
      </c>
      <c r="C16" s="95"/>
      <c r="D16" s="96"/>
      <c r="E16" s="101"/>
      <c r="F16" s="98"/>
      <c r="G16" s="105"/>
      <c r="H16" s="98"/>
      <c r="I16" s="105"/>
      <c r="J16" s="101"/>
      <c r="K16" s="48"/>
      <c r="L16" s="21"/>
    </row>
    <row r="17" spans="1:12">
      <c r="A17" s="123"/>
      <c r="B17" s="33"/>
      <c r="C17" s="111">
        <v>46370</v>
      </c>
      <c r="D17" s="112" t="s">
        <v>21</v>
      </c>
      <c r="E17" s="113">
        <f>ROUNDDOWN(8650*100/110,0)</f>
        <v>7863</v>
      </c>
      <c r="F17" s="114" t="s">
        <v>12</v>
      </c>
      <c r="G17" s="115">
        <f>36+2</f>
        <v>38</v>
      </c>
      <c r="H17" s="114" t="s">
        <v>12</v>
      </c>
      <c r="I17" s="116">
        <v>1</v>
      </c>
      <c r="J17" s="117">
        <f t="shared" ref="J17:J22" si="3">E17*G17*I17</f>
        <v>298794</v>
      </c>
      <c r="K17" s="118" t="s">
        <v>13</v>
      </c>
    </row>
    <row r="18" spans="1:12">
      <c r="A18" s="123"/>
      <c r="B18" s="33"/>
      <c r="C18" s="111">
        <v>46371</v>
      </c>
      <c r="D18" s="112" t="s">
        <v>22</v>
      </c>
      <c r="E18" s="113">
        <f>ROUNDDOWN(5220*100/110,0)</f>
        <v>4745</v>
      </c>
      <c r="F18" s="114" t="s">
        <v>12</v>
      </c>
      <c r="G18" s="115">
        <f>36+2</f>
        <v>38</v>
      </c>
      <c r="H18" s="114" t="s">
        <v>12</v>
      </c>
      <c r="I18" s="116">
        <v>1</v>
      </c>
      <c r="J18" s="117">
        <f t="shared" si="3"/>
        <v>180310</v>
      </c>
      <c r="K18" s="118" t="s">
        <v>13</v>
      </c>
    </row>
    <row r="19" spans="1:12">
      <c r="A19" s="93"/>
      <c r="B19" s="33"/>
      <c r="C19" s="35">
        <v>46370</v>
      </c>
      <c r="D19" s="43" t="s">
        <v>23</v>
      </c>
      <c r="E19" s="126"/>
      <c r="F19" s="66" t="s">
        <v>12</v>
      </c>
      <c r="G19" s="67">
        <v>1</v>
      </c>
      <c r="H19" s="44" t="s">
        <v>12</v>
      </c>
      <c r="I19" s="68">
        <v>1</v>
      </c>
      <c r="J19" s="46">
        <f t="shared" si="3"/>
        <v>0</v>
      </c>
      <c r="K19" s="48"/>
    </row>
    <row r="20" spans="1:12">
      <c r="A20" s="93"/>
      <c r="B20" s="33"/>
      <c r="C20" s="35">
        <v>46370</v>
      </c>
      <c r="D20" s="43" t="s">
        <v>24</v>
      </c>
      <c r="E20" s="126"/>
      <c r="F20" s="44" t="s">
        <v>12</v>
      </c>
      <c r="G20" s="67">
        <v>1</v>
      </c>
      <c r="H20" s="44" t="s">
        <v>12</v>
      </c>
      <c r="I20" s="68">
        <v>1</v>
      </c>
      <c r="J20" s="46">
        <f t="shared" si="3"/>
        <v>0</v>
      </c>
      <c r="K20" s="47"/>
      <c r="L20" s="20"/>
    </row>
    <row r="21" spans="1:12">
      <c r="A21" s="93"/>
      <c r="B21" s="33"/>
      <c r="C21" s="35">
        <v>46371</v>
      </c>
      <c r="D21" s="43" t="s">
        <v>25</v>
      </c>
      <c r="E21" s="126"/>
      <c r="F21" s="44" t="s">
        <v>12</v>
      </c>
      <c r="G21" s="67">
        <v>1</v>
      </c>
      <c r="H21" s="44" t="s">
        <v>12</v>
      </c>
      <c r="I21" s="68">
        <v>1</v>
      </c>
      <c r="J21" s="46">
        <f t="shared" si="3"/>
        <v>0</v>
      </c>
      <c r="K21" s="47"/>
      <c r="L21" s="20"/>
    </row>
    <row r="22" spans="1:12" ht="28">
      <c r="A22" s="94"/>
      <c r="B22" s="33"/>
      <c r="C22" s="35">
        <v>46372</v>
      </c>
      <c r="D22" s="131" t="s">
        <v>26</v>
      </c>
      <c r="E22" s="126"/>
      <c r="F22" s="44" t="s">
        <v>12</v>
      </c>
      <c r="G22" s="67">
        <v>1</v>
      </c>
      <c r="H22" s="44" t="s">
        <v>12</v>
      </c>
      <c r="I22" s="68">
        <v>1</v>
      </c>
      <c r="J22" s="46">
        <f t="shared" si="3"/>
        <v>0</v>
      </c>
      <c r="K22" s="47"/>
    </row>
    <row r="23" spans="1:12">
      <c r="A23" s="94"/>
      <c r="B23" s="33"/>
      <c r="C23" s="35">
        <v>46370</v>
      </c>
      <c r="D23" s="43" t="s">
        <v>27</v>
      </c>
      <c r="E23" s="126"/>
      <c r="F23" s="44" t="s">
        <v>12</v>
      </c>
      <c r="G23" s="45">
        <f>36</f>
        <v>36</v>
      </c>
      <c r="H23" s="44" t="s">
        <v>12</v>
      </c>
      <c r="I23" s="69">
        <v>1</v>
      </c>
      <c r="J23" s="46">
        <f t="shared" ref="J23:J33" si="4">E23*G23*I23</f>
        <v>0</v>
      </c>
      <c r="K23" s="47" t="s">
        <v>28</v>
      </c>
      <c r="L23" s="18"/>
    </row>
    <row r="24" spans="1:12">
      <c r="A24" s="94"/>
      <c r="B24" s="33"/>
      <c r="C24" s="35">
        <v>46370</v>
      </c>
      <c r="D24" s="43" t="s">
        <v>29</v>
      </c>
      <c r="E24" s="126"/>
      <c r="F24" s="44" t="s">
        <v>12</v>
      </c>
      <c r="G24" s="45">
        <v>2</v>
      </c>
      <c r="H24" s="44" t="s">
        <v>12</v>
      </c>
      <c r="I24" s="69">
        <v>1</v>
      </c>
      <c r="J24" s="46">
        <f t="shared" si="4"/>
        <v>0</v>
      </c>
      <c r="K24" s="47" t="s">
        <v>30</v>
      </c>
      <c r="L24" s="18"/>
    </row>
    <row r="25" spans="1:12">
      <c r="A25" s="94"/>
      <c r="B25" s="33"/>
      <c r="C25" s="35">
        <v>46371</v>
      </c>
      <c r="D25" s="43" t="s">
        <v>31</v>
      </c>
      <c r="E25" s="126"/>
      <c r="F25" s="44" t="s">
        <v>12</v>
      </c>
      <c r="G25" s="45">
        <f>38</f>
        <v>38</v>
      </c>
      <c r="H25" s="44" t="s">
        <v>12</v>
      </c>
      <c r="I25" s="69">
        <v>1</v>
      </c>
      <c r="J25" s="46">
        <f t="shared" si="4"/>
        <v>0</v>
      </c>
      <c r="K25" s="47" t="s">
        <v>32</v>
      </c>
      <c r="L25" s="18"/>
    </row>
    <row r="26" spans="1:12">
      <c r="A26" s="94"/>
      <c r="B26" s="33"/>
      <c r="C26" s="35">
        <v>46370</v>
      </c>
      <c r="D26" s="43" t="s">
        <v>33</v>
      </c>
      <c r="E26" s="126"/>
      <c r="F26" s="44" t="s">
        <v>12</v>
      </c>
      <c r="G26" s="45">
        <v>1</v>
      </c>
      <c r="H26" s="44" t="s">
        <v>12</v>
      </c>
      <c r="I26" s="68">
        <v>1</v>
      </c>
      <c r="J26" s="46">
        <f t="shared" si="4"/>
        <v>0</v>
      </c>
      <c r="K26" s="47"/>
    </row>
    <row r="27" spans="1:12">
      <c r="A27" s="94"/>
      <c r="B27" s="33"/>
      <c r="C27" s="35">
        <v>46371</v>
      </c>
      <c r="D27" s="43" t="s">
        <v>33</v>
      </c>
      <c r="E27" s="126"/>
      <c r="F27" s="44" t="s">
        <v>12</v>
      </c>
      <c r="G27" s="45">
        <v>1</v>
      </c>
      <c r="H27" s="44" t="s">
        <v>12</v>
      </c>
      <c r="I27" s="68">
        <v>1</v>
      </c>
      <c r="J27" s="46">
        <f t="shared" si="4"/>
        <v>0</v>
      </c>
      <c r="K27" s="47"/>
    </row>
    <row r="28" spans="1:12">
      <c r="A28" s="93"/>
      <c r="B28" s="33"/>
      <c r="C28" s="35">
        <v>46372</v>
      </c>
      <c r="D28" s="43" t="s">
        <v>34</v>
      </c>
      <c r="E28" s="126"/>
      <c r="F28" s="44" t="s">
        <v>12</v>
      </c>
      <c r="G28" s="45">
        <v>1</v>
      </c>
      <c r="H28" s="44" t="s">
        <v>12</v>
      </c>
      <c r="I28" s="68">
        <v>1</v>
      </c>
      <c r="J28" s="46">
        <f t="shared" si="4"/>
        <v>0</v>
      </c>
      <c r="K28" s="47"/>
      <c r="L28" s="20"/>
    </row>
    <row r="29" spans="1:12">
      <c r="A29" s="123"/>
      <c r="B29" s="33"/>
      <c r="C29" s="122" t="s">
        <v>35</v>
      </c>
      <c r="D29" s="112" t="s">
        <v>36</v>
      </c>
      <c r="E29" s="113">
        <f>400+100</f>
        <v>500</v>
      </c>
      <c r="F29" s="114" t="s">
        <v>12</v>
      </c>
      <c r="G29" s="115">
        <f>36+2</f>
        <v>38</v>
      </c>
      <c r="H29" s="114" t="s">
        <v>12</v>
      </c>
      <c r="I29" s="116">
        <v>1</v>
      </c>
      <c r="J29" s="117">
        <f t="shared" si="4"/>
        <v>19000</v>
      </c>
      <c r="K29" s="118" t="s">
        <v>13</v>
      </c>
      <c r="L29" s="20"/>
    </row>
    <row r="30" spans="1:12">
      <c r="A30" s="123"/>
      <c r="B30" s="33"/>
      <c r="C30" s="122" t="s">
        <v>35</v>
      </c>
      <c r="D30" s="112" t="s">
        <v>37</v>
      </c>
      <c r="E30" s="113">
        <f>400+100</f>
        <v>500</v>
      </c>
      <c r="F30" s="114" t="s">
        <v>12</v>
      </c>
      <c r="G30" s="115">
        <v>1</v>
      </c>
      <c r="H30" s="114" t="s">
        <v>12</v>
      </c>
      <c r="I30" s="116">
        <v>1</v>
      </c>
      <c r="J30" s="117">
        <f t="shared" ref="J30" si="5">E30*G30*I30</f>
        <v>500</v>
      </c>
      <c r="K30" s="118" t="s">
        <v>38</v>
      </c>
      <c r="L30" s="20"/>
    </row>
    <row r="31" spans="1:12">
      <c r="A31" s="123"/>
      <c r="B31" s="33"/>
      <c r="C31" s="111">
        <v>46370</v>
      </c>
      <c r="D31" s="112" t="s">
        <v>39</v>
      </c>
      <c r="E31" s="113">
        <v>300</v>
      </c>
      <c r="F31" s="114" t="s">
        <v>12</v>
      </c>
      <c r="G31" s="115">
        <f>36+2</f>
        <v>38</v>
      </c>
      <c r="H31" s="114" t="s">
        <v>12</v>
      </c>
      <c r="I31" s="121">
        <v>1</v>
      </c>
      <c r="J31" s="117">
        <f t="shared" si="4"/>
        <v>11400</v>
      </c>
      <c r="K31" s="118" t="s">
        <v>13</v>
      </c>
      <c r="L31" s="20"/>
    </row>
    <row r="32" spans="1:12">
      <c r="A32" s="123"/>
      <c r="B32" s="33"/>
      <c r="C32" s="111">
        <v>46370</v>
      </c>
      <c r="D32" s="112" t="s">
        <v>40</v>
      </c>
      <c r="E32" s="113">
        <v>300</v>
      </c>
      <c r="F32" s="114" t="s">
        <v>12</v>
      </c>
      <c r="G32" s="115">
        <v>1</v>
      </c>
      <c r="H32" s="114" t="s">
        <v>12</v>
      </c>
      <c r="I32" s="121">
        <v>1</v>
      </c>
      <c r="J32" s="117">
        <f t="shared" ref="J32" si="6">E32*G32*I32</f>
        <v>300</v>
      </c>
      <c r="K32" s="118" t="s">
        <v>41</v>
      </c>
      <c r="L32" s="20"/>
    </row>
    <row r="33" spans="1:257">
      <c r="A33" s="123"/>
      <c r="B33" s="33"/>
      <c r="C33" s="111">
        <v>46371</v>
      </c>
      <c r="D33" s="112" t="s">
        <v>42</v>
      </c>
      <c r="E33" s="113">
        <v>160</v>
      </c>
      <c r="F33" s="114" t="s">
        <v>12</v>
      </c>
      <c r="G33" s="115">
        <f>36+2</f>
        <v>38</v>
      </c>
      <c r="H33" s="114" t="s">
        <v>12</v>
      </c>
      <c r="I33" s="121">
        <v>1</v>
      </c>
      <c r="J33" s="117">
        <f t="shared" si="4"/>
        <v>6080</v>
      </c>
      <c r="K33" s="118" t="s">
        <v>13</v>
      </c>
      <c r="L33" s="20"/>
    </row>
    <row r="34" spans="1:257">
      <c r="A34" s="123"/>
      <c r="B34" s="33"/>
      <c r="C34" s="111">
        <v>46371</v>
      </c>
      <c r="D34" s="112" t="s">
        <v>43</v>
      </c>
      <c r="E34" s="113">
        <v>160</v>
      </c>
      <c r="F34" s="114" t="s">
        <v>12</v>
      </c>
      <c r="G34" s="115">
        <v>1</v>
      </c>
      <c r="H34" s="114" t="s">
        <v>12</v>
      </c>
      <c r="I34" s="121">
        <v>1</v>
      </c>
      <c r="J34" s="117">
        <f t="shared" ref="J34" si="7">E34*G34*I34</f>
        <v>160</v>
      </c>
      <c r="K34" s="118" t="s">
        <v>41</v>
      </c>
      <c r="L34" s="20"/>
    </row>
    <row r="35" spans="1:257">
      <c r="A35" s="123"/>
      <c r="B35" s="33"/>
      <c r="C35" s="111">
        <v>46372</v>
      </c>
      <c r="D35" s="112" t="s">
        <v>44</v>
      </c>
      <c r="E35" s="113">
        <v>2500</v>
      </c>
      <c r="F35" s="114" t="s">
        <v>12</v>
      </c>
      <c r="G35" s="115">
        <f>36+2</f>
        <v>38</v>
      </c>
      <c r="H35" s="114" t="s">
        <v>12</v>
      </c>
      <c r="I35" s="121">
        <v>1</v>
      </c>
      <c r="J35" s="117">
        <f t="shared" ref="J35" si="8">E35*G35*I35</f>
        <v>95000</v>
      </c>
      <c r="K35" s="118" t="s">
        <v>13</v>
      </c>
      <c r="L35" s="20"/>
    </row>
    <row r="36" spans="1:257">
      <c r="A36" s="123"/>
      <c r="B36" s="33"/>
      <c r="C36" s="111">
        <v>46372</v>
      </c>
      <c r="D36" s="112" t="s">
        <v>45</v>
      </c>
      <c r="E36" s="113">
        <v>2500</v>
      </c>
      <c r="F36" s="114" t="s">
        <v>12</v>
      </c>
      <c r="G36" s="115">
        <v>1</v>
      </c>
      <c r="H36" s="114" t="s">
        <v>12</v>
      </c>
      <c r="I36" s="121">
        <v>1</v>
      </c>
      <c r="J36" s="117">
        <f t="shared" ref="J36" si="9">E36*G36*I36</f>
        <v>2500</v>
      </c>
      <c r="K36" s="118" t="s">
        <v>41</v>
      </c>
      <c r="L36" s="20"/>
    </row>
    <row r="37" spans="1:257">
      <c r="A37" s="123"/>
      <c r="B37" s="33"/>
      <c r="C37" s="111">
        <v>46372</v>
      </c>
      <c r="D37" s="112" t="s">
        <v>46</v>
      </c>
      <c r="E37" s="113">
        <v>500</v>
      </c>
      <c r="F37" s="114" t="s">
        <v>12</v>
      </c>
      <c r="G37" s="115">
        <f>36+2</f>
        <v>38</v>
      </c>
      <c r="H37" s="114" t="s">
        <v>12</v>
      </c>
      <c r="I37" s="121">
        <v>1</v>
      </c>
      <c r="J37" s="117">
        <f t="shared" ref="J37" si="10">E37*G37*I37</f>
        <v>19000</v>
      </c>
      <c r="K37" s="118" t="s">
        <v>13</v>
      </c>
      <c r="L37" s="20"/>
    </row>
    <row r="38" spans="1:257">
      <c r="A38" s="93"/>
      <c r="B38" s="134"/>
      <c r="C38" s="135"/>
      <c r="D38" s="96"/>
      <c r="E38" s="97"/>
      <c r="F38" s="98"/>
      <c r="G38" s="99"/>
      <c r="H38" s="98"/>
      <c r="I38" s="103"/>
      <c r="J38" s="101"/>
      <c r="K38" s="47"/>
      <c r="L38" s="20"/>
    </row>
    <row r="39" spans="1:257">
      <c r="A39" s="94"/>
      <c r="B39" s="104" t="s">
        <v>47</v>
      </c>
      <c r="C39" s="96"/>
      <c r="D39" s="96"/>
      <c r="E39" s="101"/>
      <c r="F39" s="98"/>
      <c r="G39" s="105"/>
      <c r="H39" s="98"/>
      <c r="I39" s="105"/>
      <c r="J39" s="101"/>
      <c r="K39" s="48"/>
      <c r="L39" s="21"/>
    </row>
    <row r="40" spans="1:257">
      <c r="A40" s="94"/>
      <c r="B40" s="33"/>
      <c r="C40" s="35">
        <v>46343</v>
      </c>
      <c r="D40" s="43" t="s">
        <v>48</v>
      </c>
      <c r="E40" s="126"/>
      <c r="F40" s="44" t="s">
        <v>12</v>
      </c>
      <c r="G40" s="67">
        <v>1</v>
      </c>
      <c r="H40" s="44" t="s">
        <v>12</v>
      </c>
      <c r="I40" s="68">
        <v>1</v>
      </c>
      <c r="J40" s="46">
        <f>E40*G40*I40</f>
        <v>0</v>
      </c>
      <c r="K40" s="70"/>
    </row>
    <row r="41" spans="1:257">
      <c r="A41" s="94"/>
      <c r="B41" s="33"/>
      <c r="C41" s="35">
        <v>46343</v>
      </c>
      <c r="D41" s="43" t="s">
        <v>49</v>
      </c>
      <c r="E41" s="126"/>
      <c r="F41" s="44" t="s">
        <v>12</v>
      </c>
      <c r="G41" s="45">
        <v>1</v>
      </c>
      <c r="H41" s="44" t="s">
        <v>12</v>
      </c>
      <c r="I41" s="68">
        <v>1</v>
      </c>
      <c r="J41" s="46">
        <f t="shared" ref="J41:J42" si="11">E41*G41*I41</f>
        <v>0</v>
      </c>
      <c r="K41" s="71"/>
    </row>
    <row r="42" spans="1:257">
      <c r="A42" s="108"/>
      <c r="B42" s="33"/>
      <c r="C42" s="111">
        <v>46343</v>
      </c>
      <c r="D42" s="112" t="s">
        <v>50</v>
      </c>
      <c r="E42" s="113">
        <v>500</v>
      </c>
      <c r="F42" s="114" t="s">
        <v>12</v>
      </c>
      <c r="G42" s="115">
        <f>36+2</f>
        <v>38</v>
      </c>
      <c r="H42" s="114" t="s">
        <v>12</v>
      </c>
      <c r="I42" s="121">
        <v>1</v>
      </c>
      <c r="J42" s="117">
        <f t="shared" si="11"/>
        <v>19000</v>
      </c>
      <c r="K42" s="118" t="s">
        <v>51</v>
      </c>
    </row>
    <row r="43" spans="1:257">
      <c r="A43" s="108"/>
      <c r="B43" s="33"/>
      <c r="C43" s="111">
        <v>46343</v>
      </c>
      <c r="D43" s="112" t="s">
        <v>50</v>
      </c>
      <c r="E43" s="113">
        <v>500</v>
      </c>
      <c r="F43" s="114" t="s">
        <v>12</v>
      </c>
      <c r="G43" s="115">
        <v>1</v>
      </c>
      <c r="H43" s="114" t="s">
        <v>12</v>
      </c>
      <c r="I43" s="121">
        <v>1</v>
      </c>
      <c r="J43" s="117">
        <f t="shared" ref="J43" si="12">E43*G43*I43</f>
        <v>500</v>
      </c>
      <c r="K43" s="118" t="s">
        <v>52</v>
      </c>
    </row>
    <row r="44" spans="1:257">
      <c r="A44" s="22"/>
      <c r="B44" s="96"/>
      <c r="C44" s="96"/>
      <c r="D44" s="96"/>
      <c r="E44" s="101"/>
      <c r="F44" s="102"/>
      <c r="G44" s="99"/>
      <c r="H44" s="98"/>
      <c r="I44" s="103"/>
      <c r="J44" s="101"/>
      <c r="K44" s="47"/>
    </row>
    <row r="45" spans="1:257">
      <c r="A45" s="36" t="s">
        <v>53</v>
      </c>
      <c r="B45" s="96"/>
      <c r="C45" s="37"/>
      <c r="D45" s="96"/>
      <c r="E45" s="101"/>
      <c r="F45" s="102"/>
      <c r="G45" s="99"/>
      <c r="H45" s="98"/>
      <c r="I45" s="103"/>
      <c r="J45" s="101"/>
      <c r="K45" s="73"/>
    </row>
    <row r="46" spans="1:257">
      <c r="A46" s="22"/>
      <c r="B46" s="104" t="s">
        <v>54</v>
      </c>
      <c r="C46" s="106"/>
      <c r="D46" s="96"/>
      <c r="E46" s="97"/>
      <c r="F46" s="98"/>
      <c r="G46" s="99"/>
      <c r="H46" s="98"/>
      <c r="I46" s="107"/>
      <c r="J46" s="101"/>
      <c r="K46" s="74"/>
    </row>
    <row r="47" spans="1:257">
      <c r="A47" s="22"/>
      <c r="B47" s="110"/>
      <c r="C47" s="35">
        <v>46317</v>
      </c>
      <c r="D47" s="43" t="s">
        <v>55</v>
      </c>
      <c r="E47" s="126"/>
      <c r="F47" s="44" t="s">
        <v>12</v>
      </c>
      <c r="G47" s="67">
        <v>1</v>
      </c>
      <c r="H47" s="44" t="s">
        <v>12</v>
      </c>
      <c r="I47" s="68">
        <v>1</v>
      </c>
      <c r="J47" s="46">
        <f t="shared" ref="J47:J52" si="13">E47*G47*I47</f>
        <v>0</v>
      </c>
      <c r="K47" s="47"/>
      <c r="L47" s="23"/>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4"/>
      <c r="AS47" s="24"/>
      <c r="AT47" s="24"/>
      <c r="AU47" s="24"/>
      <c r="AV47" s="24"/>
      <c r="AW47" s="24"/>
      <c r="AX47" s="24"/>
      <c r="AY47" s="24"/>
      <c r="AZ47" s="24"/>
      <c r="BA47" s="24"/>
      <c r="BB47" s="24"/>
      <c r="BC47" s="24"/>
      <c r="BD47" s="24"/>
      <c r="BE47" s="24"/>
      <c r="BF47" s="24"/>
      <c r="BG47" s="24"/>
      <c r="BH47" s="24"/>
      <c r="BI47" s="24"/>
      <c r="BJ47" s="24"/>
      <c r="BK47" s="24"/>
      <c r="BL47" s="24"/>
      <c r="BM47" s="24"/>
      <c r="BN47" s="24"/>
      <c r="BO47" s="24"/>
      <c r="BP47" s="24"/>
      <c r="BQ47" s="24"/>
      <c r="BR47" s="24"/>
      <c r="BS47" s="24"/>
      <c r="BT47" s="24"/>
      <c r="BU47" s="24"/>
      <c r="BV47" s="24"/>
      <c r="BW47" s="24"/>
      <c r="BX47" s="24"/>
      <c r="BY47" s="24"/>
      <c r="BZ47" s="24"/>
      <c r="CA47" s="24"/>
      <c r="CB47" s="24"/>
      <c r="CC47" s="24"/>
      <c r="CD47" s="24"/>
      <c r="CE47" s="24"/>
      <c r="CF47" s="24"/>
      <c r="CG47" s="24"/>
      <c r="CH47" s="24"/>
      <c r="CI47" s="24"/>
      <c r="CJ47" s="24"/>
      <c r="CK47" s="24"/>
      <c r="CL47" s="24"/>
      <c r="CM47" s="24"/>
      <c r="CN47" s="24"/>
      <c r="CO47" s="24"/>
      <c r="CP47" s="24"/>
      <c r="CQ47" s="24"/>
      <c r="CR47" s="24"/>
      <c r="CS47" s="24"/>
      <c r="CT47" s="24"/>
      <c r="CU47" s="24"/>
      <c r="CV47" s="24"/>
      <c r="CW47" s="24"/>
      <c r="CX47" s="24"/>
      <c r="CY47" s="24"/>
      <c r="CZ47" s="24"/>
      <c r="DA47" s="24"/>
      <c r="DB47" s="24"/>
      <c r="DC47" s="24"/>
      <c r="DD47" s="24"/>
      <c r="DE47" s="24"/>
      <c r="DF47" s="24"/>
      <c r="DG47" s="24"/>
      <c r="DH47" s="24"/>
      <c r="DI47" s="24"/>
      <c r="DJ47" s="24"/>
      <c r="DK47" s="24"/>
      <c r="DL47" s="24"/>
      <c r="DM47" s="24"/>
      <c r="DN47" s="24"/>
      <c r="DO47" s="24"/>
      <c r="DP47" s="24"/>
      <c r="DQ47" s="24"/>
      <c r="DR47" s="24"/>
      <c r="DS47" s="24"/>
      <c r="DT47" s="24"/>
      <c r="DU47" s="24"/>
      <c r="DV47" s="24"/>
      <c r="DW47" s="24"/>
      <c r="DX47" s="24"/>
      <c r="DY47" s="24"/>
      <c r="DZ47" s="24"/>
      <c r="EA47" s="24"/>
      <c r="EB47" s="24"/>
      <c r="EC47" s="24"/>
      <c r="ED47" s="24"/>
      <c r="EE47" s="24"/>
      <c r="EF47" s="24"/>
      <c r="EG47" s="24"/>
      <c r="EH47" s="24"/>
      <c r="EI47" s="24"/>
      <c r="EJ47" s="24"/>
      <c r="EK47" s="24"/>
      <c r="EL47" s="24"/>
      <c r="EM47" s="24"/>
      <c r="EN47" s="24"/>
      <c r="EO47" s="24"/>
      <c r="EP47" s="24"/>
      <c r="EQ47" s="24"/>
      <c r="ER47" s="24"/>
      <c r="ES47" s="24"/>
      <c r="ET47" s="24"/>
      <c r="EU47" s="24"/>
      <c r="EV47" s="24"/>
      <c r="EW47" s="24"/>
      <c r="EX47" s="24"/>
      <c r="EY47" s="24"/>
      <c r="EZ47" s="24"/>
      <c r="FA47" s="24"/>
      <c r="FB47" s="24"/>
      <c r="FC47" s="24"/>
      <c r="FD47" s="24"/>
      <c r="FE47" s="24"/>
      <c r="FF47" s="24"/>
      <c r="FG47" s="24"/>
      <c r="FH47" s="24"/>
      <c r="FI47" s="24"/>
      <c r="FJ47" s="24"/>
      <c r="FK47" s="24"/>
      <c r="FL47" s="24"/>
      <c r="FM47" s="24"/>
      <c r="FN47" s="24"/>
      <c r="FO47" s="24"/>
      <c r="FP47" s="24"/>
      <c r="FQ47" s="24"/>
      <c r="FR47" s="24"/>
      <c r="FS47" s="24"/>
      <c r="FT47" s="24"/>
      <c r="FU47" s="24"/>
      <c r="FV47" s="24"/>
      <c r="FW47" s="24"/>
      <c r="FX47" s="24"/>
      <c r="FY47" s="24"/>
      <c r="FZ47" s="24"/>
      <c r="GA47" s="24"/>
      <c r="GB47" s="24"/>
      <c r="GC47" s="24"/>
      <c r="GD47" s="24"/>
      <c r="GE47" s="24"/>
      <c r="GF47" s="24"/>
      <c r="GG47" s="24"/>
      <c r="GH47" s="24"/>
      <c r="GI47" s="24"/>
      <c r="GJ47" s="24"/>
      <c r="GK47" s="24"/>
      <c r="GL47" s="24"/>
      <c r="GM47" s="24"/>
      <c r="GN47" s="24"/>
      <c r="GO47" s="24"/>
      <c r="GP47" s="24"/>
      <c r="GQ47" s="24"/>
      <c r="GR47" s="24"/>
      <c r="GS47" s="24"/>
      <c r="GT47" s="24"/>
      <c r="GU47" s="24"/>
      <c r="GV47" s="24"/>
      <c r="GW47" s="24"/>
      <c r="GX47" s="24"/>
      <c r="GY47" s="24"/>
      <c r="GZ47" s="24"/>
      <c r="HA47" s="24"/>
      <c r="HB47" s="24"/>
      <c r="HC47" s="24"/>
      <c r="HD47" s="24"/>
      <c r="HE47" s="24"/>
      <c r="HF47" s="24"/>
      <c r="HG47" s="24"/>
      <c r="HH47" s="24"/>
      <c r="HI47" s="24"/>
      <c r="HJ47" s="24"/>
      <c r="HK47" s="24"/>
      <c r="HL47" s="24"/>
      <c r="HM47" s="24"/>
      <c r="HN47" s="24"/>
      <c r="HO47" s="24"/>
      <c r="HP47" s="24"/>
      <c r="HQ47" s="24"/>
      <c r="HR47" s="24"/>
      <c r="HS47" s="24"/>
      <c r="HT47" s="24"/>
      <c r="HU47" s="24"/>
      <c r="HV47" s="24"/>
      <c r="HW47" s="24"/>
      <c r="HX47" s="24"/>
      <c r="HY47" s="24"/>
      <c r="HZ47" s="24"/>
      <c r="IA47" s="24"/>
      <c r="IB47" s="24"/>
      <c r="IC47" s="24"/>
      <c r="ID47" s="24"/>
      <c r="IE47" s="24"/>
      <c r="IF47" s="24"/>
      <c r="IG47" s="24"/>
      <c r="IH47" s="24"/>
      <c r="II47" s="24"/>
      <c r="IJ47" s="24"/>
      <c r="IK47" s="24"/>
      <c r="IL47" s="24"/>
      <c r="IM47" s="24"/>
      <c r="IN47" s="24"/>
      <c r="IO47" s="24"/>
      <c r="IP47" s="24"/>
      <c r="IQ47" s="24"/>
      <c r="IR47" s="24"/>
      <c r="IS47" s="24"/>
      <c r="IT47" s="24"/>
      <c r="IU47" s="24"/>
      <c r="IV47" s="24"/>
      <c r="IW47" s="24"/>
    </row>
    <row r="48" spans="1:257">
      <c r="A48" s="22"/>
      <c r="B48" s="110"/>
      <c r="C48" s="35">
        <v>46317</v>
      </c>
      <c r="D48" s="43" t="s">
        <v>90</v>
      </c>
      <c r="E48" s="126"/>
      <c r="F48" s="44" t="s">
        <v>12</v>
      </c>
      <c r="G48" s="67">
        <v>1</v>
      </c>
      <c r="H48" s="44" t="s">
        <v>12</v>
      </c>
      <c r="I48" s="68">
        <v>1</v>
      </c>
      <c r="J48" s="46">
        <f t="shared" si="13"/>
        <v>0</v>
      </c>
      <c r="K48" s="47"/>
      <c r="L48" s="23"/>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24"/>
      <c r="BS48" s="24"/>
      <c r="BT48" s="24"/>
      <c r="BU48" s="24"/>
      <c r="BV48" s="24"/>
      <c r="BW48" s="24"/>
      <c r="BX48" s="24"/>
      <c r="BY48" s="24"/>
      <c r="BZ48" s="24"/>
      <c r="CA48" s="24"/>
      <c r="CB48" s="24"/>
      <c r="CC48" s="24"/>
      <c r="CD48" s="24"/>
      <c r="CE48" s="24"/>
      <c r="CF48" s="24"/>
      <c r="CG48" s="24"/>
      <c r="CH48" s="24"/>
      <c r="CI48" s="24"/>
      <c r="CJ48" s="24"/>
      <c r="CK48" s="24"/>
      <c r="CL48" s="24"/>
      <c r="CM48" s="24"/>
      <c r="CN48" s="24"/>
      <c r="CO48" s="24"/>
      <c r="CP48" s="24"/>
      <c r="CQ48" s="24"/>
      <c r="CR48" s="24"/>
      <c r="CS48" s="24"/>
      <c r="CT48" s="24"/>
      <c r="CU48" s="24"/>
      <c r="CV48" s="24"/>
      <c r="CW48" s="24"/>
      <c r="CX48" s="24"/>
      <c r="CY48" s="24"/>
      <c r="CZ48" s="24"/>
      <c r="DA48" s="24"/>
      <c r="DB48" s="24"/>
      <c r="DC48" s="24"/>
      <c r="DD48" s="24"/>
      <c r="DE48" s="24"/>
      <c r="DF48" s="24"/>
      <c r="DG48" s="24"/>
      <c r="DH48" s="24"/>
      <c r="DI48" s="24"/>
      <c r="DJ48" s="24"/>
      <c r="DK48" s="24"/>
      <c r="DL48" s="24"/>
      <c r="DM48" s="24"/>
      <c r="DN48" s="24"/>
      <c r="DO48" s="24"/>
      <c r="DP48" s="24"/>
      <c r="DQ48" s="24"/>
      <c r="DR48" s="24"/>
      <c r="DS48" s="24"/>
      <c r="DT48" s="24"/>
      <c r="DU48" s="24"/>
      <c r="DV48" s="24"/>
      <c r="DW48" s="24"/>
      <c r="DX48" s="24"/>
      <c r="DY48" s="24"/>
      <c r="DZ48" s="24"/>
      <c r="EA48" s="24"/>
      <c r="EB48" s="24"/>
      <c r="EC48" s="24"/>
      <c r="ED48" s="24"/>
      <c r="EE48" s="24"/>
      <c r="EF48" s="24"/>
      <c r="EG48" s="24"/>
      <c r="EH48" s="24"/>
      <c r="EI48" s="24"/>
      <c r="EJ48" s="24"/>
      <c r="EK48" s="24"/>
      <c r="EL48" s="24"/>
      <c r="EM48" s="24"/>
      <c r="EN48" s="24"/>
      <c r="EO48" s="24"/>
      <c r="EP48" s="24"/>
      <c r="EQ48" s="24"/>
      <c r="ER48" s="24"/>
      <c r="ES48" s="24"/>
      <c r="ET48" s="24"/>
      <c r="EU48" s="24"/>
      <c r="EV48" s="24"/>
      <c r="EW48" s="24"/>
      <c r="EX48" s="24"/>
      <c r="EY48" s="24"/>
      <c r="EZ48" s="24"/>
      <c r="FA48" s="24"/>
      <c r="FB48" s="24"/>
      <c r="FC48" s="24"/>
      <c r="FD48" s="24"/>
      <c r="FE48" s="24"/>
      <c r="FF48" s="24"/>
      <c r="FG48" s="24"/>
      <c r="FH48" s="24"/>
      <c r="FI48" s="24"/>
      <c r="FJ48" s="24"/>
      <c r="FK48" s="24"/>
      <c r="FL48" s="24"/>
      <c r="FM48" s="24"/>
      <c r="FN48" s="24"/>
      <c r="FO48" s="24"/>
      <c r="FP48" s="24"/>
      <c r="FQ48" s="24"/>
      <c r="FR48" s="24"/>
      <c r="FS48" s="24"/>
      <c r="FT48" s="24"/>
      <c r="FU48" s="24"/>
      <c r="FV48" s="24"/>
      <c r="FW48" s="24"/>
      <c r="FX48" s="24"/>
      <c r="FY48" s="24"/>
      <c r="FZ48" s="24"/>
      <c r="GA48" s="24"/>
      <c r="GB48" s="24"/>
      <c r="GC48" s="24"/>
      <c r="GD48" s="24"/>
      <c r="GE48" s="24"/>
      <c r="GF48" s="24"/>
      <c r="GG48" s="24"/>
      <c r="GH48" s="24"/>
      <c r="GI48" s="24"/>
      <c r="GJ48" s="24"/>
      <c r="GK48" s="24"/>
      <c r="GL48" s="24"/>
      <c r="GM48" s="24"/>
      <c r="GN48" s="24"/>
      <c r="GO48" s="24"/>
      <c r="GP48" s="24"/>
      <c r="GQ48" s="24"/>
      <c r="GR48" s="24"/>
      <c r="GS48" s="24"/>
      <c r="GT48" s="24"/>
      <c r="GU48" s="24"/>
      <c r="GV48" s="24"/>
      <c r="GW48" s="24"/>
      <c r="GX48" s="24"/>
      <c r="GY48" s="24"/>
      <c r="GZ48" s="24"/>
      <c r="HA48" s="24"/>
      <c r="HB48" s="24"/>
      <c r="HC48" s="24"/>
      <c r="HD48" s="24"/>
      <c r="HE48" s="24"/>
      <c r="HF48" s="24"/>
      <c r="HG48" s="24"/>
      <c r="HH48" s="24"/>
      <c r="HI48" s="24"/>
      <c r="HJ48" s="24"/>
      <c r="HK48" s="24"/>
      <c r="HL48" s="24"/>
      <c r="HM48" s="24"/>
      <c r="HN48" s="24"/>
      <c r="HO48" s="24"/>
      <c r="HP48" s="24"/>
      <c r="HQ48" s="24"/>
      <c r="HR48" s="24"/>
      <c r="HS48" s="24"/>
      <c r="HT48" s="24"/>
      <c r="HU48" s="24"/>
      <c r="HV48" s="24"/>
      <c r="HW48" s="24"/>
      <c r="HX48" s="24"/>
      <c r="HY48" s="24"/>
      <c r="HZ48" s="24"/>
      <c r="IA48" s="24"/>
      <c r="IB48" s="24"/>
      <c r="IC48" s="24"/>
      <c r="ID48" s="24"/>
      <c r="IE48" s="24"/>
      <c r="IF48" s="24"/>
      <c r="IG48" s="24"/>
      <c r="IH48" s="24"/>
      <c r="II48" s="24"/>
      <c r="IJ48" s="24"/>
      <c r="IK48" s="24"/>
      <c r="IL48" s="24"/>
      <c r="IM48" s="24"/>
      <c r="IN48" s="24"/>
      <c r="IO48" s="24"/>
      <c r="IP48" s="24"/>
      <c r="IQ48" s="24"/>
      <c r="IR48" s="24"/>
      <c r="IS48" s="24"/>
      <c r="IT48" s="24"/>
      <c r="IU48" s="24"/>
      <c r="IV48" s="24"/>
      <c r="IW48" s="24"/>
    </row>
    <row r="49" spans="1:257" ht="27.65" customHeight="1">
      <c r="A49" s="22"/>
      <c r="B49" s="110"/>
      <c r="C49" s="35">
        <v>46318</v>
      </c>
      <c r="D49" s="131" t="s">
        <v>87</v>
      </c>
      <c r="E49" s="126"/>
      <c r="F49" s="44" t="s">
        <v>12</v>
      </c>
      <c r="G49" s="67">
        <v>1</v>
      </c>
      <c r="H49" s="44" t="s">
        <v>12</v>
      </c>
      <c r="I49" s="68">
        <v>1</v>
      </c>
      <c r="J49" s="46">
        <f t="shared" si="13"/>
        <v>0</v>
      </c>
      <c r="K49" s="47"/>
      <c r="L49" s="23"/>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c r="BA49" s="24"/>
      <c r="BB49" s="24"/>
      <c r="BC49" s="24"/>
      <c r="BD49" s="24"/>
      <c r="BE49" s="24"/>
      <c r="BF49" s="24"/>
      <c r="BG49" s="24"/>
      <c r="BH49" s="24"/>
      <c r="BI49" s="24"/>
      <c r="BJ49" s="24"/>
      <c r="BK49" s="24"/>
      <c r="BL49" s="24"/>
      <c r="BM49" s="24"/>
      <c r="BN49" s="24"/>
      <c r="BO49" s="24"/>
      <c r="BP49" s="24"/>
      <c r="BQ49" s="24"/>
      <c r="BR49" s="24"/>
      <c r="BS49" s="24"/>
      <c r="BT49" s="24"/>
      <c r="BU49" s="24"/>
      <c r="BV49" s="24"/>
      <c r="BW49" s="24"/>
      <c r="BX49" s="24"/>
      <c r="BY49" s="24"/>
      <c r="BZ49" s="24"/>
      <c r="CA49" s="24"/>
      <c r="CB49" s="24"/>
      <c r="CC49" s="24"/>
      <c r="CD49" s="24"/>
      <c r="CE49" s="24"/>
      <c r="CF49" s="24"/>
      <c r="CG49" s="24"/>
      <c r="CH49" s="24"/>
      <c r="CI49" s="24"/>
      <c r="CJ49" s="24"/>
      <c r="CK49" s="24"/>
      <c r="CL49" s="24"/>
      <c r="CM49" s="24"/>
      <c r="CN49" s="24"/>
      <c r="CO49" s="24"/>
      <c r="CP49" s="24"/>
      <c r="CQ49" s="24"/>
      <c r="CR49" s="24"/>
      <c r="CS49" s="24"/>
      <c r="CT49" s="24"/>
      <c r="CU49" s="24"/>
      <c r="CV49" s="24"/>
      <c r="CW49" s="24"/>
      <c r="CX49" s="24"/>
      <c r="CY49" s="24"/>
      <c r="CZ49" s="24"/>
      <c r="DA49" s="24"/>
      <c r="DB49" s="24"/>
      <c r="DC49" s="24"/>
      <c r="DD49" s="24"/>
      <c r="DE49" s="24"/>
      <c r="DF49" s="24"/>
      <c r="DG49" s="24"/>
      <c r="DH49" s="24"/>
      <c r="DI49" s="24"/>
      <c r="DJ49" s="24"/>
      <c r="DK49" s="24"/>
      <c r="DL49" s="24"/>
      <c r="DM49" s="24"/>
      <c r="DN49" s="24"/>
      <c r="DO49" s="24"/>
      <c r="DP49" s="24"/>
      <c r="DQ49" s="24"/>
      <c r="DR49" s="24"/>
      <c r="DS49" s="24"/>
      <c r="DT49" s="24"/>
      <c r="DU49" s="24"/>
      <c r="DV49" s="24"/>
      <c r="DW49" s="24"/>
      <c r="DX49" s="24"/>
      <c r="DY49" s="24"/>
      <c r="DZ49" s="24"/>
      <c r="EA49" s="24"/>
      <c r="EB49" s="24"/>
      <c r="EC49" s="24"/>
      <c r="ED49" s="24"/>
      <c r="EE49" s="24"/>
      <c r="EF49" s="24"/>
      <c r="EG49" s="24"/>
      <c r="EH49" s="24"/>
      <c r="EI49" s="24"/>
      <c r="EJ49" s="24"/>
      <c r="EK49" s="24"/>
      <c r="EL49" s="24"/>
      <c r="EM49" s="24"/>
      <c r="EN49" s="24"/>
      <c r="EO49" s="24"/>
      <c r="EP49" s="24"/>
      <c r="EQ49" s="24"/>
      <c r="ER49" s="24"/>
      <c r="ES49" s="24"/>
      <c r="ET49" s="24"/>
      <c r="EU49" s="24"/>
      <c r="EV49" s="24"/>
      <c r="EW49" s="24"/>
      <c r="EX49" s="24"/>
      <c r="EY49" s="24"/>
      <c r="EZ49" s="24"/>
      <c r="FA49" s="24"/>
      <c r="FB49" s="24"/>
      <c r="FC49" s="24"/>
      <c r="FD49" s="24"/>
      <c r="FE49" s="24"/>
      <c r="FF49" s="24"/>
      <c r="FG49" s="24"/>
      <c r="FH49" s="24"/>
      <c r="FI49" s="24"/>
      <c r="FJ49" s="24"/>
      <c r="FK49" s="24"/>
      <c r="FL49" s="24"/>
      <c r="FM49" s="24"/>
      <c r="FN49" s="24"/>
      <c r="FO49" s="24"/>
      <c r="FP49" s="24"/>
      <c r="FQ49" s="24"/>
      <c r="FR49" s="24"/>
      <c r="FS49" s="24"/>
      <c r="FT49" s="24"/>
      <c r="FU49" s="24"/>
      <c r="FV49" s="24"/>
      <c r="FW49" s="24"/>
      <c r="FX49" s="24"/>
      <c r="FY49" s="24"/>
      <c r="FZ49" s="24"/>
      <c r="GA49" s="24"/>
      <c r="GB49" s="24"/>
      <c r="GC49" s="24"/>
      <c r="GD49" s="24"/>
      <c r="GE49" s="24"/>
      <c r="GF49" s="24"/>
      <c r="GG49" s="24"/>
      <c r="GH49" s="24"/>
      <c r="GI49" s="24"/>
      <c r="GJ49" s="24"/>
      <c r="GK49" s="24"/>
      <c r="GL49" s="24"/>
      <c r="GM49" s="24"/>
      <c r="GN49" s="24"/>
      <c r="GO49" s="24"/>
      <c r="GP49" s="24"/>
      <c r="GQ49" s="24"/>
      <c r="GR49" s="24"/>
      <c r="GS49" s="24"/>
      <c r="GT49" s="24"/>
      <c r="GU49" s="24"/>
      <c r="GV49" s="24"/>
      <c r="GW49" s="24"/>
      <c r="GX49" s="24"/>
      <c r="GY49" s="24"/>
      <c r="GZ49" s="24"/>
      <c r="HA49" s="24"/>
      <c r="HB49" s="24"/>
      <c r="HC49" s="24"/>
      <c r="HD49" s="24"/>
      <c r="HE49" s="24"/>
      <c r="HF49" s="24"/>
      <c r="HG49" s="24"/>
      <c r="HH49" s="24"/>
      <c r="HI49" s="24"/>
      <c r="HJ49" s="24"/>
      <c r="HK49" s="24"/>
      <c r="HL49" s="24"/>
      <c r="HM49" s="24"/>
      <c r="HN49" s="24"/>
      <c r="HO49" s="24"/>
      <c r="HP49" s="24"/>
      <c r="HQ49" s="24"/>
      <c r="HR49" s="24"/>
      <c r="HS49" s="24"/>
      <c r="HT49" s="24"/>
      <c r="HU49" s="24"/>
      <c r="HV49" s="24"/>
      <c r="HW49" s="24"/>
      <c r="HX49" s="24"/>
      <c r="HY49" s="24"/>
      <c r="HZ49" s="24"/>
      <c r="IA49" s="24"/>
      <c r="IB49" s="24"/>
      <c r="IC49" s="24"/>
      <c r="ID49" s="24"/>
      <c r="IE49" s="24"/>
      <c r="IF49" s="24"/>
      <c r="IG49" s="24"/>
      <c r="IH49" s="24"/>
      <c r="II49" s="24"/>
      <c r="IJ49" s="24"/>
      <c r="IK49" s="24"/>
      <c r="IL49" s="24"/>
      <c r="IM49" s="24"/>
      <c r="IN49" s="24"/>
      <c r="IO49" s="24"/>
      <c r="IP49" s="24"/>
      <c r="IQ49" s="24"/>
      <c r="IR49" s="24"/>
      <c r="IS49" s="24"/>
      <c r="IT49" s="24"/>
      <c r="IU49" s="24"/>
      <c r="IV49" s="24"/>
      <c r="IW49" s="24"/>
    </row>
    <row r="50" spans="1:257">
      <c r="A50" s="22"/>
      <c r="B50" s="110"/>
      <c r="C50" s="35">
        <v>46319</v>
      </c>
      <c r="D50" s="43" t="s">
        <v>100</v>
      </c>
      <c r="E50" s="126"/>
      <c r="F50" s="44" t="s">
        <v>12</v>
      </c>
      <c r="G50" s="67">
        <v>1</v>
      </c>
      <c r="H50" s="44" t="s">
        <v>12</v>
      </c>
      <c r="I50" s="68">
        <v>1</v>
      </c>
      <c r="J50" s="46">
        <f t="shared" si="13"/>
        <v>0</v>
      </c>
      <c r="K50" s="47"/>
      <c r="L50" s="23"/>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c r="BI50" s="24"/>
      <c r="BJ50" s="24"/>
      <c r="BK50" s="24"/>
      <c r="BL50" s="24"/>
      <c r="BM50" s="24"/>
      <c r="BN50" s="24"/>
      <c r="BO50" s="24"/>
      <c r="BP50" s="24"/>
      <c r="BQ50" s="24"/>
      <c r="BR50" s="24"/>
      <c r="BS50" s="24"/>
      <c r="BT50" s="24"/>
      <c r="BU50" s="24"/>
      <c r="BV50" s="24"/>
      <c r="BW50" s="24"/>
      <c r="BX50" s="24"/>
      <c r="BY50" s="24"/>
      <c r="BZ50" s="24"/>
      <c r="CA50" s="24"/>
      <c r="CB50" s="24"/>
      <c r="CC50" s="24"/>
      <c r="CD50" s="24"/>
      <c r="CE50" s="24"/>
      <c r="CF50" s="24"/>
      <c r="CG50" s="24"/>
      <c r="CH50" s="24"/>
      <c r="CI50" s="24"/>
      <c r="CJ50" s="24"/>
      <c r="CK50" s="24"/>
      <c r="CL50" s="24"/>
      <c r="CM50" s="24"/>
      <c r="CN50" s="24"/>
      <c r="CO50" s="24"/>
      <c r="CP50" s="24"/>
      <c r="CQ50" s="24"/>
      <c r="CR50" s="24"/>
      <c r="CS50" s="24"/>
      <c r="CT50" s="24"/>
      <c r="CU50" s="24"/>
      <c r="CV50" s="24"/>
      <c r="CW50" s="24"/>
      <c r="CX50" s="24"/>
      <c r="CY50" s="24"/>
      <c r="CZ50" s="24"/>
      <c r="DA50" s="24"/>
      <c r="DB50" s="24"/>
      <c r="DC50" s="24"/>
      <c r="DD50" s="24"/>
      <c r="DE50" s="24"/>
      <c r="DF50" s="24"/>
      <c r="DG50" s="24"/>
      <c r="DH50" s="24"/>
      <c r="DI50" s="24"/>
      <c r="DJ50" s="24"/>
      <c r="DK50" s="24"/>
      <c r="DL50" s="24"/>
      <c r="DM50" s="24"/>
      <c r="DN50" s="24"/>
      <c r="DO50" s="24"/>
      <c r="DP50" s="24"/>
      <c r="DQ50" s="24"/>
      <c r="DR50" s="24"/>
      <c r="DS50" s="24"/>
      <c r="DT50" s="24"/>
      <c r="DU50" s="24"/>
      <c r="DV50" s="24"/>
      <c r="DW50" s="24"/>
      <c r="DX50" s="24"/>
      <c r="DY50" s="24"/>
      <c r="DZ50" s="24"/>
      <c r="EA50" s="24"/>
      <c r="EB50" s="24"/>
      <c r="EC50" s="24"/>
      <c r="ED50" s="24"/>
      <c r="EE50" s="24"/>
      <c r="EF50" s="24"/>
      <c r="EG50" s="24"/>
      <c r="EH50" s="24"/>
      <c r="EI50" s="24"/>
      <c r="EJ50" s="24"/>
      <c r="EK50" s="24"/>
      <c r="EL50" s="24"/>
      <c r="EM50" s="24"/>
      <c r="EN50" s="24"/>
      <c r="EO50" s="24"/>
      <c r="EP50" s="24"/>
      <c r="EQ50" s="24"/>
      <c r="ER50" s="24"/>
      <c r="ES50" s="24"/>
      <c r="ET50" s="24"/>
      <c r="EU50" s="24"/>
      <c r="EV50" s="24"/>
      <c r="EW50" s="24"/>
      <c r="EX50" s="24"/>
      <c r="EY50" s="24"/>
      <c r="EZ50" s="24"/>
      <c r="FA50" s="24"/>
      <c r="FB50" s="24"/>
      <c r="FC50" s="24"/>
      <c r="FD50" s="24"/>
      <c r="FE50" s="24"/>
      <c r="FF50" s="24"/>
      <c r="FG50" s="24"/>
      <c r="FH50" s="24"/>
      <c r="FI50" s="24"/>
      <c r="FJ50" s="24"/>
      <c r="FK50" s="24"/>
      <c r="FL50" s="24"/>
      <c r="FM50" s="24"/>
      <c r="FN50" s="24"/>
      <c r="FO50" s="24"/>
      <c r="FP50" s="24"/>
      <c r="FQ50" s="24"/>
      <c r="FR50" s="24"/>
      <c r="FS50" s="24"/>
      <c r="FT50" s="24"/>
      <c r="FU50" s="24"/>
      <c r="FV50" s="24"/>
      <c r="FW50" s="24"/>
      <c r="FX50" s="24"/>
      <c r="FY50" s="24"/>
      <c r="FZ50" s="24"/>
      <c r="GA50" s="24"/>
      <c r="GB50" s="24"/>
      <c r="GC50" s="24"/>
      <c r="GD50" s="24"/>
      <c r="GE50" s="24"/>
      <c r="GF50" s="24"/>
      <c r="GG50" s="24"/>
      <c r="GH50" s="24"/>
      <c r="GI50" s="24"/>
      <c r="GJ50" s="24"/>
      <c r="GK50" s="24"/>
      <c r="GL50" s="24"/>
      <c r="GM50" s="24"/>
      <c r="GN50" s="24"/>
      <c r="GO50" s="24"/>
      <c r="GP50" s="24"/>
      <c r="GQ50" s="24"/>
      <c r="GR50" s="24"/>
      <c r="GS50" s="24"/>
      <c r="GT50" s="24"/>
      <c r="GU50" s="24"/>
      <c r="GV50" s="24"/>
      <c r="GW50" s="24"/>
      <c r="GX50" s="24"/>
      <c r="GY50" s="24"/>
      <c r="GZ50" s="24"/>
      <c r="HA50" s="24"/>
      <c r="HB50" s="24"/>
      <c r="HC50" s="24"/>
      <c r="HD50" s="24"/>
      <c r="HE50" s="24"/>
      <c r="HF50" s="24"/>
      <c r="HG50" s="24"/>
      <c r="HH50" s="24"/>
      <c r="HI50" s="24"/>
      <c r="HJ50" s="24"/>
      <c r="HK50" s="24"/>
      <c r="HL50" s="24"/>
      <c r="HM50" s="24"/>
      <c r="HN50" s="24"/>
      <c r="HO50" s="24"/>
      <c r="HP50" s="24"/>
      <c r="HQ50" s="24"/>
      <c r="HR50" s="24"/>
      <c r="HS50" s="24"/>
      <c r="HT50" s="24"/>
      <c r="HU50" s="24"/>
      <c r="HV50" s="24"/>
      <c r="HW50" s="24"/>
      <c r="HX50" s="24"/>
      <c r="HY50" s="24"/>
      <c r="HZ50" s="24"/>
      <c r="IA50" s="24"/>
      <c r="IB50" s="24"/>
      <c r="IC50" s="24"/>
      <c r="ID50" s="24"/>
      <c r="IE50" s="24"/>
      <c r="IF50" s="24"/>
      <c r="IG50" s="24"/>
      <c r="IH50" s="24"/>
      <c r="II50" s="24"/>
      <c r="IJ50" s="24"/>
      <c r="IK50" s="24"/>
      <c r="IL50" s="24"/>
      <c r="IM50" s="24"/>
      <c r="IN50" s="24"/>
      <c r="IO50" s="24"/>
      <c r="IP50" s="24"/>
      <c r="IQ50" s="24"/>
      <c r="IR50" s="24"/>
      <c r="IS50" s="24"/>
      <c r="IT50" s="24"/>
      <c r="IU50" s="24"/>
      <c r="IV50" s="24"/>
      <c r="IW50" s="24"/>
    </row>
    <row r="51" spans="1:257">
      <c r="A51" s="22"/>
      <c r="B51" s="110"/>
      <c r="C51" s="35">
        <v>46320</v>
      </c>
      <c r="D51" s="43" t="s">
        <v>88</v>
      </c>
      <c r="E51" s="126"/>
      <c r="F51" s="44" t="s">
        <v>12</v>
      </c>
      <c r="G51" s="67">
        <v>1</v>
      </c>
      <c r="H51" s="44" t="s">
        <v>12</v>
      </c>
      <c r="I51" s="68">
        <v>1</v>
      </c>
      <c r="J51" s="46">
        <f t="shared" si="13"/>
        <v>0</v>
      </c>
      <c r="K51" s="47"/>
      <c r="L51" s="23"/>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c r="BD51" s="24"/>
      <c r="BE51" s="24"/>
      <c r="BF51" s="24"/>
      <c r="BG51" s="24"/>
      <c r="BH51" s="24"/>
      <c r="BI51" s="24"/>
      <c r="BJ51" s="24"/>
      <c r="BK51" s="24"/>
      <c r="BL51" s="24"/>
      <c r="BM51" s="24"/>
      <c r="BN51" s="24"/>
      <c r="BO51" s="24"/>
      <c r="BP51" s="24"/>
      <c r="BQ51" s="24"/>
      <c r="BR51" s="24"/>
      <c r="BS51" s="24"/>
      <c r="BT51" s="24"/>
      <c r="BU51" s="24"/>
      <c r="BV51" s="24"/>
      <c r="BW51" s="24"/>
      <c r="BX51" s="24"/>
      <c r="BY51" s="24"/>
      <c r="BZ51" s="24"/>
      <c r="CA51" s="24"/>
      <c r="CB51" s="24"/>
      <c r="CC51" s="24"/>
      <c r="CD51" s="24"/>
      <c r="CE51" s="24"/>
      <c r="CF51" s="24"/>
      <c r="CG51" s="24"/>
      <c r="CH51" s="24"/>
      <c r="CI51" s="24"/>
      <c r="CJ51" s="24"/>
      <c r="CK51" s="24"/>
      <c r="CL51" s="24"/>
      <c r="CM51" s="24"/>
      <c r="CN51" s="24"/>
      <c r="CO51" s="24"/>
      <c r="CP51" s="24"/>
      <c r="CQ51" s="24"/>
      <c r="CR51" s="24"/>
      <c r="CS51" s="24"/>
      <c r="CT51" s="24"/>
      <c r="CU51" s="24"/>
      <c r="CV51" s="24"/>
      <c r="CW51" s="24"/>
      <c r="CX51" s="24"/>
      <c r="CY51" s="24"/>
      <c r="CZ51" s="24"/>
      <c r="DA51" s="24"/>
      <c r="DB51" s="24"/>
      <c r="DC51" s="24"/>
      <c r="DD51" s="24"/>
      <c r="DE51" s="24"/>
      <c r="DF51" s="24"/>
      <c r="DG51" s="24"/>
      <c r="DH51" s="24"/>
      <c r="DI51" s="24"/>
      <c r="DJ51" s="24"/>
      <c r="DK51" s="24"/>
      <c r="DL51" s="24"/>
      <c r="DM51" s="24"/>
      <c r="DN51" s="24"/>
      <c r="DO51" s="24"/>
      <c r="DP51" s="24"/>
      <c r="DQ51" s="24"/>
      <c r="DR51" s="24"/>
      <c r="DS51" s="24"/>
      <c r="DT51" s="24"/>
      <c r="DU51" s="24"/>
      <c r="DV51" s="24"/>
      <c r="DW51" s="24"/>
      <c r="DX51" s="24"/>
      <c r="DY51" s="24"/>
      <c r="DZ51" s="24"/>
      <c r="EA51" s="24"/>
      <c r="EB51" s="24"/>
      <c r="EC51" s="24"/>
      <c r="ED51" s="24"/>
      <c r="EE51" s="24"/>
      <c r="EF51" s="24"/>
      <c r="EG51" s="24"/>
      <c r="EH51" s="24"/>
      <c r="EI51" s="24"/>
      <c r="EJ51" s="24"/>
      <c r="EK51" s="24"/>
      <c r="EL51" s="24"/>
      <c r="EM51" s="24"/>
      <c r="EN51" s="24"/>
      <c r="EO51" s="24"/>
      <c r="EP51" s="24"/>
      <c r="EQ51" s="24"/>
      <c r="ER51" s="24"/>
      <c r="ES51" s="24"/>
      <c r="ET51" s="24"/>
      <c r="EU51" s="24"/>
      <c r="EV51" s="24"/>
      <c r="EW51" s="24"/>
      <c r="EX51" s="24"/>
      <c r="EY51" s="24"/>
      <c r="EZ51" s="24"/>
      <c r="FA51" s="24"/>
      <c r="FB51" s="24"/>
      <c r="FC51" s="24"/>
      <c r="FD51" s="24"/>
      <c r="FE51" s="24"/>
      <c r="FF51" s="24"/>
      <c r="FG51" s="24"/>
      <c r="FH51" s="24"/>
      <c r="FI51" s="24"/>
      <c r="FJ51" s="24"/>
      <c r="FK51" s="24"/>
      <c r="FL51" s="24"/>
      <c r="FM51" s="24"/>
      <c r="FN51" s="24"/>
      <c r="FO51" s="24"/>
      <c r="FP51" s="24"/>
      <c r="FQ51" s="24"/>
      <c r="FR51" s="24"/>
      <c r="FS51" s="24"/>
      <c r="FT51" s="24"/>
      <c r="FU51" s="24"/>
      <c r="FV51" s="24"/>
      <c r="FW51" s="24"/>
      <c r="FX51" s="24"/>
      <c r="FY51" s="24"/>
      <c r="FZ51" s="24"/>
      <c r="GA51" s="24"/>
      <c r="GB51" s="24"/>
      <c r="GC51" s="24"/>
      <c r="GD51" s="24"/>
      <c r="GE51" s="24"/>
      <c r="GF51" s="24"/>
      <c r="GG51" s="24"/>
      <c r="GH51" s="24"/>
      <c r="GI51" s="24"/>
      <c r="GJ51" s="24"/>
      <c r="GK51" s="24"/>
      <c r="GL51" s="24"/>
      <c r="GM51" s="24"/>
      <c r="GN51" s="24"/>
      <c r="GO51" s="24"/>
      <c r="GP51" s="24"/>
      <c r="GQ51" s="24"/>
      <c r="GR51" s="24"/>
      <c r="GS51" s="24"/>
      <c r="GT51" s="24"/>
      <c r="GU51" s="24"/>
      <c r="GV51" s="24"/>
      <c r="GW51" s="24"/>
      <c r="GX51" s="24"/>
      <c r="GY51" s="24"/>
      <c r="GZ51" s="24"/>
      <c r="HA51" s="24"/>
      <c r="HB51" s="24"/>
      <c r="HC51" s="24"/>
      <c r="HD51" s="24"/>
      <c r="HE51" s="24"/>
      <c r="HF51" s="24"/>
      <c r="HG51" s="24"/>
      <c r="HH51" s="24"/>
      <c r="HI51" s="24"/>
      <c r="HJ51" s="24"/>
      <c r="HK51" s="24"/>
      <c r="HL51" s="24"/>
      <c r="HM51" s="24"/>
      <c r="HN51" s="24"/>
      <c r="HO51" s="24"/>
      <c r="HP51" s="24"/>
      <c r="HQ51" s="24"/>
      <c r="HR51" s="24"/>
      <c r="HS51" s="24"/>
      <c r="HT51" s="24"/>
      <c r="HU51" s="24"/>
      <c r="HV51" s="24"/>
      <c r="HW51" s="24"/>
      <c r="HX51" s="24"/>
      <c r="HY51" s="24"/>
      <c r="HZ51" s="24"/>
      <c r="IA51" s="24"/>
      <c r="IB51" s="24"/>
      <c r="IC51" s="24"/>
      <c r="ID51" s="24"/>
      <c r="IE51" s="24"/>
      <c r="IF51" s="24"/>
      <c r="IG51" s="24"/>
      <c r="IH51" s="24"/>
      <c r="II51" s="24"/>
      <c r="IJ51" s="24"/>
      <c r="IK51" s="24"/>
      <c r="IL51" s="24"/>
      <c r="IM51" s="24"/>
      <c r="IN51" s="24"/>
      <c r="IO51" s="24"/>
      <c r="IP51" s="24"/>
      <c r="IQ51" s="24"/>
      <c r="IR51" s="24"/>
      <c r="IS51" s="24"/>
      <c r="IT51" s="24"/>
      <c r="IU51" s="24"/>
      <c r="IV51" s="24"/>
      <c r="IW51" s="24"/>
    </row>
    <row r="52" spans="1:257">
      <c r="A52" s="22"/>
      <c r="B52" s="110"/>
      <c r="C52" s="35">
        <v>46320</v>
      </c>
      <c r="D52" s="43" t="s">
        <v>56</v>
      </c>
      <c r="E52" s="126"/>
      <c r="F52" s="44" t="s">
        <v>12</v>
      </c>
      <c r="G52" s="67">
        <v>1</v>
      </c>
      <c r="H52" s="44" t="s">
        <v>12</v>
      </c>
      <c r="I52" s="68">
        <v>1</v>
      </c>
      <c r="J52" s="46">
        <f t="shared" si="13"/>
        <v>0</v>
      </c>
      <c r="K52" s="47"/>
      <c r="L52" s="23"/>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c r="BD52" s="24"/>
      <c r="BE52" s="24"/>
      <c r="BF52" s="24"/>
      <c r="BG52" s="24"/>
      <c r="BH52" s="24"/>
      <c r="BI52" s="24"/>
      <c r="BJ52" s="24"/>
      <c r="BK52" s="24"/>
      <c r="BL52" s="24"/>
      <c r="BM52" s="24"/>
      <c r="BN52" s="24"/>
      <c r="BO52" s="24"/>
      <c r="BP52" s="24"/>
      <c r="BQ52" s="24"/>
      <c r="BR52" s="24"/>
      <c r="BS52" s="24"/>
      <c r="BT52" s="24"/>
      <c r="BU52" s="24"/>
      <c r="BV52" s="24"/>
      <c r="BW52" s="24"/>
      <c r="BX52" s="24"/>
      <c r="BY52" s="24"/>
      <c r="BZ52" s="24"/>
      <c r="CA52" s="24"/>
      <c r="CB52" s="24"/>
      <c r="CC52" s="24"/>
      <c r="CD52" s="24"/>
      <c r="CE52" s="24"/>
      <c r="CF52" s="24"/>
      <c r="CG52" s="24"/>
      <c r="CH52" s="24"/>
      <c r="CI52" s="24"/>
      <c r="CJ52" s="24"/>
      <c r="CK52" s="24"/>
      <c r="CL52" s="24"/>
      <c r="CM52" s="24"/>
      <c r="CN52" s="24"/>
      <c r="CO52" s="24"/>
      <c r="CP52" s="24"/>
      <c r="CQ52" s="24"/>
      <c r="CR52" s="24"/>
      <c r="CS52" s="24"/>
      <c r="CT52" s="24"/>
      <c r="CU52" s="24"/>
      <c r="CV52" s="24"/>
      <c r="CW52" s="24"/>
      <c r="CX52" s="24"/>
      <c r="CY52" s="24"/>
      <c r="CZ52" s="24"/>
      <c r="DA52" s="24"/>
      <c r="DB52" s="24"/>
      <c r="DC52" s="24"/>
      <c r="DD52" s="24"/>
      <c r="DE52" s="24"/>
      <c r="DF52" s="24"/>
      <c r="DG52" s="24"/>
      <c r="DH52" s="24"/>
      <c r="DI52" s="24"/>
      <c r="DJ52" s="24"/>
      <c r="DK52" s="24"/>
      <c r="DL52" s="24"/>
      <c r="DM52" s="24"/>
      <c r="DN52" s="24"/>
      <c r="DO52" s="24"/>
      <c r="DP52" s="24"/>
      <c r="DQ52" s="24"/>
      <c r="DR52" s="24"/>
      <c r="DS52" s="24"/>
      <c r="DT52" s="24"/>
      <c r="DU52" s="24"/>
      <c r="DV52" s="24"/>
      <c r="DW52" s="24"/>
      <c r="DX52" s="24"/>
      <c r="DY52" s="24"/>
      <c r="DZ52" s="24"/>
      <c r="EA52" s="24"/>
      <c r="EB52" s="24"/>
      <c r="EC52" s="24"/>
      <c r="ED52" s="24"/>
      <c r="EE52" s="24"/>
      <c r="EF52" s="24"/>
      <c r="EG52" s="24"/>
      <c r="EH52" s="24"/>
      <c r="EI52" s="24"/>
      <c r="EJ52" s="24"/>
      <c r="EK52" s="24"/>
      <c r="EL52" s="24"/>
      <c r="EM52" s="24"/>
      <c r="EN52" s="24"/>
      <c r="EO52" s="24"/>
      <c r="EP52" s="24"/>
      <c r="EQ52" s="24"/>
      <c r="ER52" s="24"/>
      <c r="ES52" s="24"/>
      <c r="ET52" s="24"/>
      <c r="EU52" s="24"/>
      <c r="EV52" s="24"/>
      <c r="EW52" s="24"/>
      <c r="EX52" s="24"/>
      <c r="EY52" s="24"/>
      <c r="EZ52" s="24"/>
      <c r="FA52" s="24"/>
      <c r="FB52" s="24"/>
      <c r="FC52" s="24"/>
      <c r="FD52" s="24"/>
      <c r="FE52" s="24"/>
      <c r="FF52" s="24"/>
      <c r="FG52" s="24"/>
      <c r="FH52" s="24"/>
      <c r="FI52" s="24"/>
      <c r="FJ52" s="24"/>
      <c r="FK52" s="24"/>
      <c r="FL52" s="24"/>
      <c r="FM52" s="24"/>
      <c r="FN52" s="24"/>
      <c r="FO52" s="24"/>
      <c r="FP52" s="24"/>
      <c r="FQ52" s="24"/>
      <c r="FR52" s="24"/>
      <c r="FS52" s="24"/>
      <c r="FT52" s="24"/>
      <c r="FU52" s="24"/>
      <c r="FV52" s="24"/>
      <c r="FW52" s="24"/>
      <c r="FX52" s="24"/>
      <c r="FY52" s="24"/>
      <c r="FZ52" s="24"/>
      <c r="GA52" s="24"/>
      <c r="GB52" s="24"/>
      <c r="GC52" s="24"/>
      <c r="GD52" s="24"/>
      <c r="GE52" s="24"/>
      <c r="GF52" s="24"/>
      <c r="GG52" s="24"/>
      <c r="GH52" s="24"/>
      <c r="GI52" s="24"/>
      <c r="GJ52" s="24"/>
      <c r="GK52" s="24"/>
      <c r="GL52" s="24"/>
      <c r="GM52" s="24"/>
      <c r="GN52" s="24"/>
      <c r="GO52" s="24"/>
      <c r="GP52" s="24"/>
      <c r="GQ52" s="24"/>
      <c r="GR52" s="24"/>
      <c r="GS52" s="24"/>
      <c r="GT52" s="24"/>
      <c r="GU52" s="24"/>
      <c r="GV52" s="24"/>
      <c r="GW52" s="24"/>
      <c r="GX52" s="24"/>
      <c r="GY52" s="24"/>
      <c r="GZ52" s="24"/>
      <c r="HA52" s="24"/>
      <c r="HB52" s="24"/>
      <c r="HC52" s="24"/>
      <c r="HD52" s="24"/>
      <c r="HE52" s="24"/>
      <c r="HF52" s="24"/>
      <c r="HG52" s="24"/>
      <c r="HH52" s="24"/>
      <c r="HI52" s="24"/>
      <c r="HJ52" s="24"/>
      <c r="HK52" s="24"/>
      <c r="HL52" s="24"/>
      <c r="HM52" s="24"/>
      <c r="HN52" s="24"/>
      <c r="HO52" s="24"/>
      <c r="HP52" s="24"/>
      <c r="HQ52" s="24"/>
      <c r="HR52" s="24"/>
      <c r="HS52" s="24"/>
      <c r="HT52" s="24"/>
      <c r="HU52" s="24"/>
      <c r="HV52" s="24"/>
      <c r="HW52" s="24"/>
      <c r="HX52" s="24"/>
      <c r="HY52" s="24"/>
      <c r="HZ52" s="24"/>
      <c r="IA52" s="24"/>
      <c r="IB52" s="24"/>
      <c r="IC52" s="24"/>
      <c r="ID52" s="24"/>
      <c r="IE52" s="24"/>
      <c r="IF52" s="24"/>
      <c r="IG52" s="24"/>
      <c r="IH52" s="24"/>
      <c r="II52" s="24"/>
      <c r="IJ52" s="24"/>
      <c r="IK52" s="24"/>
      <c r="IL52" s="24"/>
      <c r="IM52" s="24"/>
      <c r="IN52" s="24"/>
      <c r="IO52" s="24"/>
      <c r="IP52" s="24"/>
      <c r="IQ52" s="24"/>
      <c r="IR52" s="24"/>
      <c r="IS52" s="24"/>
      <c r="IT52" s="24"/>
      <c r="IU52" s="24"/>
      <c r="IV52" s="24"/>
      <c r="IW52" s="24"/>
    </row>
    <row r="53" spans="1:257">
      <c r="A53" s="123"/>
      <c r="B53" s="110"/>
      <c r="C53" s="111">
        <v>46317</v>
      </c>
      <c r="D53" s="119" t="s">
        <v>57</v>
      </c>
      <c r="E53" s="113">
        <f>ROUNDDOWN(10020*100/110,0)</f>
        <v>9109</v>
      </c>
      <c r="F53" s="114" t="s">
        <v>12</v>
      </c>
      <c r="G53" s="115">
        <f>30+4</f>
        <v>34</v>
      </c>
      <c r="H53" s="114" t="s">
        <v>12</v>
      </c>
      <c r="I53" s="116">
        <v>1</v>
      </c>
      <c r="J53" s="117">
        <f t="shared" ref="J53:J54" si="14">E53*G53*I53</f>
        <v>309706</v>
      </c>
      <c r="K53" s="120" t="s">
        <v>58</v>
      </c>
    </row>
    <row r="54" spans="1:257">
      <c r="A54" s="141"/>
      <c r="B54" s="110"/>
      <c r="C54" s="122">
        <v>46319</v>
      </c>
      <c r="D54" s="142" t="s">
        <v>92</v>
      </c>
      <c r="E54" s="113">
        <f>ROUNDDOWN(5190*100/110,0)</f>
        <v>4718</v>
      </c>
      <c r="F54" s="114" t="s">
        <v>12</v>
      </c>
      <c r="G54" s="115">
        <v>34</v>
      </c>
      <c r="H54" s="114" t="s">
        <v>12</v>
      </c>
      <c r="I54" s="121">
        <v>1</v>
      </c>
      <c r="J54" s="117">
        <f t="shared" si="14"/>
        <v>160412</v>
      </c>
      <c r="K54" s="128" t="s">
        <v>70</v>
      </c>
    </row>
    <row r="55" spans="1:257">
      <c r="A55" s="127"/>
      <c r="B55" s="110"/>
      <c r="C55" s="111">
        <v>46319</v>
      </c>
      <c r="D55" s="112" t="s">
        <v>59</v>
      </c>
      <c r="E55" s="113">
        <f>ROUNDDOWN(7140*100/110,0)</f>
        <v>6490</v>
      </c>
      <c r="F55" s="114" t="s">
        <v>12</v>
      </c>
      <c r="G55" s="115">
        <v>34</v>
      </c>
      <c r="H55" s="114" t="s">
        <v>12</v>
      </c>
      <c r="I55" s="116">
        <v>1</v>
      </c>
      <c r="J55" s="117">
        <f>E55*G55*I55</f>
        <v>220660</v>
      </c>
      <c r="K55" s="118" t="s">
        <v>60</v>
      </c>
      <c r="L55" s="18"/>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19"/>
      <c r="BS55" s="19"/>
      <c r="BT55" s="19"/>
      <c r="BU55" s="19"/>
      <c r="BV55" s="19"/>
      <c r="BW55" s="19"/>
      <c r="BX55" s="19"/>
      <c r="BY55" s="19"/>
      <c r="BZ55" s="19"/>
      <c r="CA55" s="19"/>
      <c r="CB55" s="19"/>
      <c r="CC55" s="19"/>
      <c r="CD55" s="19"/>
      <c r="CE55" s="19"/>
      <c r="CF55" s="19"/>
      <c r="CG55" s="19"/>
      <c r="CH55" s="19"/>
      <c r="CI55" s="19"/>
      <c r="CJ55" s="19"/>
      <c r="CK55" s="19"/>
      <c r="CL55" s="19"/>
      <c r="CM55" s="19"/>
      <c r="CN55" s="19"/>
      <c r="CO55" s="19"/>
      <c r="CP55" s="19"/>
      <c r="CQ55" s="19"/>
      <c r="CR55" s="19"/>
      <c r="CS55" s="19"/>
      <c r="CT55" s="19"/>
      <c r="CU55" s="19"/>
      <c r="CV55" s="19"/>
      <c r="CW55" s="19"/>
      <c r="CX55" s="19"/>
      <c r="CY55" s="19"/>
      <c r="CZ55" s="19"/>
      <c r="DA55" s="19"/>
      <c r="DB55" s="19"/>
      <c r="DC55" s="19"/>
      <c r="DD55" s="19"/>
      <c r="DE55" s="19"/>
      <c r="DF55" s="19"/>
      <c r="DG55" s="19"/>
      <c r="DH55" s="19"/>
      <c r="DI55" s="19"/>
      <c r="DJ55" s="19"/>
      <c r="DK55" s="19"/>
      <c r="DL55" s="19"/>
      <c r="DM55" s="19"/>
      <c r="DN55" s="19"/>
      <c r="DO55" s="19"/>
      <c r="DP55" s="19"/>
      <c r="DQ55" s="19"/>
      <c r="DR55" s="19"/>
      <c r="DS55" s="19"/>
      <c r="DT55" s="19"/>
      <c r="DU55" s="19"/>
      <c r="DV55" s="19"/>
      <c r="DW55" s="19"/>
      <c r="DX55" s="19"/>
      <c r="DY55" s="19"/>
      <c r="DZ55" s="19"/>
      <c r="EA55" s="19"/>
      <c r="EB55" s="19"/>
      <c r="EC55" s="19"/>
      <c r="ED55" s="19"/>
      <c r="EE55" s="19"/>
      <c r="EF55" s="19"/>
      <c r="EG55" s="19"/>
      <c r="EH55" s="19"/>
      <c r="EI55" s="19"/>
      <c r="EJ55" s="19"/>
      <c r="EK55" s="19"/>
      <c r="EL55" s="19"/>
      <c r="EM55" s="19"/>
      <c r="EN55" s="19"/>
      <c r="EO55" s="19"/>
      <c r="EP55" s="19"/>
      <c r="EQ55" s="19"/>
      <c r="ER55" s="19"/>
      <c r="ES55" s="19"/>
      <c r="ET55" s="19"/>
      <c r="EU55" s="19"/>
      <c r="EV55" s="19"/>
      <c r="EW55" s="19"/>
      <c r="EX55" s="19"/>
      <c r="EY55" s="19"/>
      <c r="EZ55" s="19"/>
      <c r="FA55" s="19"/>
      <c r="FB55" s="19"/>
      <c r="FC55" s="19"/>
      <c r="FD55" s="19"/>
      <c r="FE55" s="19"/>
      <c r="FF55" s="19"/>
      <c r="FG55" s="19"/>
      <c r="FH55" s="19"/>
      <c r="FI55" s="19"/>
      <c r="FJ55" s="19"/>
      <c r="FK55" s="19"/>
      <c r="FL55" s="19"/>
      <c r="FM55" s="19"/>
      <c r="FN55" s="19"/>
      <c r="FO55" s="19"/>
      <c r="FP55" s="19"/>
      <c r="FQ55" s="19"/>
      <c r="FR55" s="19"/>
      <c r="FS55" s="19"/>
      <c r="FT55" s="19"/>
      <c r="FU55" s="19"/>
      <c r="FV55" s="19"/>
      <c r="FW55" s="19"/>
      <c r="FX55" s="19"/>
      <c r="FY55" s="19"/>
      <c r="FZ55" s="19"/>
      <c r="GA55" s="19"/>
      <c r="GB55" s="19"/>
      <c r="GC55" s="19"/>
      <c r="GD55" s="19"/>
      <c r="GE55" s="19"/>
      <c r="GF55" s="19"/>
      <c r="GG55" s="19"/>
      <c r="GH55" s="19"/>
      <c r="GI55" s="19"/>
      <c r="GJ55" s="19"/>
      <c r="GK55" s="19"/>
      <c r="GL55" s="19"/>
      <c r="GM55" s="19"/>
      <c r="GN55" s="19"/>
      <c r="GO55" s="19"/>
      <c r="GP55" s="19"/>
      <c r="GQ55" s="19"/>
      <c r="GR55" s="19"/>
      <c r="GS55" s="19"/>
      <c r="GT55" s="19"/>
      <c r="GU55" s="19"/>
      <c r="GV55" s="19"/>
      <c r="GW55" s="19"/>
      <c r="GX55" s="19"/>
      <c r="GY55" s="19"/>
      <c r="GZ55" s="19"/>
      <c r="HA55" s="19"/>
      <c r="HB55" s="19"/>
      <c r="HC55" s="19"/>
      <c r="HD55" s="19"/>
      <c r="HE55" s="19"/>
      <c r="HF55" s="19"/>
      <c r="HG55" s="19"/>
      <c r="HH55" s="19"/>
      <c r="HI55" s="19"/>
      <c r="HJ55" s="19"/>
      <c r="HK55" s="19"/>
      <c r="HL55" s="19"/>
      <c r="HM55" s="19"/>
      <c r="HN55" s="19"/>
      <c r="HO55" s="19"/>
      <c r="HP55" s="19"/>
      <c r="HQ55" s="19"/>
      <c r="HR55" s="19"/>
      <c r="HS55" s="19"/>
      <c r="HT55" s="19"/>
      <c r="HU55" s="19"/>
      <c r="HV55" s="19"/>
      <c r="HW55" s="19"/>
      <c r="HX55" s="19"/>
      <c r="HY55" s="19"/>
      <c r="HZ55" s="19"/>
      <c r="IA55" s="19"/>
      <c r="IB55" s="19"/>
      <c r="IC55" s="19"/>
      <c r="ID55" s="19"/>
      <c r="IE55" s="19"/>
      <c r="IF55" s="19"/>
      <c r="IG55" s="19"/>
      <c r="IH55" s="19"/>
      <c r="II55" s="19"/>
      <c r="IJ55" s="19"/>
      <c r="IK55" s="19"/>
      <c r="IL55" s="19"/>
      <c r="IM55" s="19"/>
      <c r="IN55" s="19"/>
      <c r="IO55" s="19"/>
      <c r="IP55" s="19"/>
      <c r="IQ55" s="19"/>
      <c r="IR55" s="19"/>
      <c r="IS55" s="19"/>
      <c r="IT55" s="19"/>
      <c r="IU55" s="19"/>
      <c r="IV55" s="19"/>
    </row>
    <row r="56" spans="1:257">
      <c r="A56" s="127"/>
      <c r="B56" s="110"/>
      <c r="C56" s="111">
        <v>46320</v>
      </c>
      <c r="D56" s="112" t="s">
        <v>61</v>
      </c>
      <c r="E56" s="113">
        <f>ROUNDDOWN(10950*100/110,0)</f>
        <v>9954</v>
      </c>
      <c r="F56" s="114" t="s">
        <v>12</v>
      </c>
      <c r="G56" s="115">
        <v>34</v>
      </c>
      <c r="H56" s="114" t="s">
        <v>12</v>
      </c>
      <c r="I56" s="116">
        <v>1</v>
      </c>
      <c r="J56" s="117">
        <f>E56*G56*I56</f>
        <v>338436</v>
      </c>
      <c r="K56" s="118" t="s">
        <v>62</v>
      </c>
      <c r="L56" s="18"/>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c r="AP56" s="19"/>
      <c r="AQ56" s="19"/>
      <c r="AR56" s="19"/>
      <c r="AS56" s="19"/>
      <c r="AT56" s="19"/>
      <c r="AU56" s="19"/>
      <c r="AV56" s="19"/>
      <c r="AW56" s="19"/>
      <c r="AX56" s="19"/>
      <c r="AY56" s="19"/>
      <c r="AZ56" s="19"/>
      <c r="BA56" s="19"/>
      <c r="BB56" s="19"/>
      <c r="BC56" s="19"/>
      <c r="BD56" s="19"/>
      <c r="BE56" s="19"/>
      <c r="BF56" s="19"/>
      <c r="BG56" s="19"/>
      <c r="BH56" s="19"/>
      <c r="BI56" s="19"/>
      <c r="BJ56" s="19"/>
      <c r="BK56" s="19"/>
      <c r="BL56" s="19"/>
      <c r="BM56" s="19"/>
      <c r="BN56" s="19"/>
      <c r="BO56" s="19"/>
      <c r="BP56" s="19"/>
      <c r="BQ56" s="19"/>
      <c r="BR56" s="19"/>
      <c r="BS56" s="19"/>
      <c r="BT56" s="19"/>
      <c r="BU56" s="19"/>
      <c r="BV56" s="19"/>
      <c r="BW56" s="19"/>
      <c r="BX56" s="19"/>
      <c r="BY56" s="19"/>
      <c r="BZ56" s="19"/>
      <c r="CA56" s="19"/>
      <c r="CB56" s="19"/>
      <c r="CC56" s="19"/>
      <c r="CD56" s="19"/>
      <c r="CE56" s="19"/>
      <c r="CF56" s="19"/>
      <c r="CG56" s="19"/>
      <c r="CH56" s="19"/>
      <c r="CI56" s="19"/>
      <c r="CJ56" s="19"/>
      <c r="CK56" s="19"/>
      <c r="CL56" s="19"/>
      <c r="CM56" s="19"/>
      <c r="CN56" s="19"/>
      <c r="CO56" s="19"/>
      <c r="CP56" s="19"/>
      <c r="CQ56" s="19"/>
      <c r="CR56" s="19"/>
      <c r="CS56" s="19"/>
      <c r="CT56" s="19"/>
      <c r="CU56" s="19"/>
      <c r="CV56" s="19"/>
      <c r="CW56" s="19"/>
      <c r="CX56" s="19"/>
      <c r="CY56" s="19"/>
      <c r="CZ56" s="19"/>
      <c r="DA56" s="19"/>
      <c r="DB56" s="19"/>
      <c r="DC56" s="19"/>
      <c r="DD56" s="19"/>
      <c r="DE56" s="19"/>
      <c r="DF56" s="19"/>
      <c r="DG56" s="19"/>
      <c r="DH56" s="19"/>
      <c r="DI56" s="19"/>
      <c r="DJ56" s="19"/>
      <c r="DK56" s="19"/>
      <c r="DL56" s="19"/>
      <c r="DM56" s="19"/>
      <c r="DN56" s="19"/>
      <c r="DO56" s="19"/>
      <c r="DP56" s="19"/>
      <c r="DQ56" s="19"/>
      <c r="DR56" s="19"/>
      <c r="DS56" s="19"/>
      <c r="DT56" s="19"/>
      <c r="DU56" s="19"/>
      <c r="DV56" s="19"/>
      <c r="DW56" s="19"/>
      <c r="DX56" s="19"/>
      <c r="DY56" s="19"/>
      <c r="DZ56" s="19"/>
      <c r="EA56" s="19"/>
      <c r="EB56" s="19"/>
      <c r="EC56" s="19"/>
      <c r="ED56" s="19"/>
      <c r="EE56" s="19"/>
      <c r="EF56" s="19"/>
      <c r="EG56" s="19"/>
      <c r="EH56" s="19"/>
      <c r="EI56" s="19"/>
      <c r="EJ56" s="19"/>
      <c r="EK56" s="19"/>
      <c r="EL56" s="19"/>
      <c r="EM56" s="19"/>
      <c r="EN56" s="19"/>
      <c r="EO56" s="19"/>
      <c r="EP56" s="19"/>
      <c r="EQ56" s="19"/>
      <c r="ER56" s="19"/>
      <c r="ES56" s="19"/>
      <c r="ET56" s="19"/>
      <c r="EU56" s="19"/>
      <c r="EV56" s="19"/>
      <c r="EW56" s="19"/>
      <c r="EX56" s="19"/>
      <c r="EY56" s="19"/>
      <c r="EZ56" s="19"/>
      <c r="FA56" s="19"/>
      <c r="FB56" s="19"/>
      <c r="FC56" s="19"/>
      <c r="FD56" s="19"/>
      <c r="FE56" s="19"/>
      <c r="FF56" s="19"/>
      <c r="FG56" s="19"/>
      <c r="FH56" s="19"/>
      <c r="FI56" s="19"/>
      <c r="FJ56" s="19"/>
      <c r="FK56" s="19"/>
      <c r="FL56" s="19"/>
      <c r="FM56" s="19"/>
      <c r="FN56" s="19"/>
      <c r="FO56" s="19"/>
      <c r="FP56" s="19"/>
      <c r="FQ56" s="19"/>
      <c r="FR56" s="19"/>
      <c r="FS56" s="19"/>
      <c r="FT56" s="19"/>
      <c r="FU56" s="19"/>
      <c r="FV56" s="19"/>
      <c r="FW56" s="19"/>
      <c r="FX56" s="19"/>
      <c r="FY56" s="19"/>
      <c r="FZ56" s="19"/>
      <c r="GA56" s="19"/>
      <c r="GB56" s="19"/>
      <c r="GC56" s="19"/>
      <c r="GD56" s="19"/>
      <c r="GE56" s="19"/>
      <c r="GF56" s="19"/>
      <c r="GG56" s="19"/>
      <c r="GH56" s="19"/>
      <c r="GI56" s="19"/>
      <c r="GJ56" s="19"/>
      <c r="GK56" s="19"/>
      <c r="GL56" s="19"/>
      <c r="GM56" s="19"/>
      <c r="GN56" s="19"/>
      <c r="GO56" s="19"/>
      <c r="GP56" s="19"/>
      <c r="GQ56" s="19"/>
      <c r="GR56" s="19"/>
      <c r="GS56" s="19"/>
      <c r="GT56" s="19"/>
      <c r="GU56" s="19"/>
      <c r="GV56" s="19"/>
      <c r="GW56" s="19"/>
      <c r="GX56" s="19"/>
      <c r="GY56" s="19"/>
      <c r="GZ56" s="19"/>
      <c r="HA56" s="19"/>
      <c r="HB56" s="19"/>
      <c r="HC56" s="19"/>
      <c r="HD56" s="19"/>
      <c r="HE56" s="19"/>
      <c r="HF56" s="19"/>
      <c r="HG56" s="19"/>
      <c r="HH56" s="19"/>
      <c r="HI56" s="19"/>
      <c r="HJ56" s="19"/>
      <c r="HK56" s="19"/>
      <c r="HL56" s="19"/>
      <c r="HM56" s="19"/>
      <c r="HN56" s="19"/>
      <c r="HO56" s="19"/>
      <c r="HP56" s="19"/>
      <c r="HQ56" s="19"/>
      <c r="HR56" s="19"/>
      <c r="HS56" s="19"/>
      <c r="HT56" s="19"/>
      <c r="HU56" s="19"/>
      <c r="HV56" s="19"/>
      <c r="HW56" s="19"/>
      <c r="HX56" s="19"/>
      <c r="HY56" s="19"/>
      <c r="HZ56" s="19"/>
      <c r="IA56" s="19"/>
      <c r="IB56" s="19"/>
      <c r="IC56" s="19"/>
      <c r="ID56" s="19"/>
      <c r="IE56" s="19"/>
      <c r="IF56" s="19"/>
      <c r="IG56" s="19"/>
      <c r="IH56" s="19"/>
      <c r="II56" s="19"/>
      <c r="IJ56" s="19"/>
      <c r="IK56" s="19"/>
      <c r="IL56" s="19"/>
      <c r="IM56" s="19"/>
      <c r="IN56" s="19"/>
      <c r="IO56" s="19"/>
      <c r="IP56" s="19"/>
      <c r="IQ56" s="19"/>
      <c r="IR56" s="19"/>
      <c r="IS56" s="19"/>
      <c r="IT56" s="19"/>
      <c r="IU56" s="19"/>
      <c r="IV56" s="19"/>
    </row>
    <row r="57" spans="1:257">
      <c r="A57" s="136"/>
      <c r="B57" s="110"/>
      <c r="C57" s="125">
        <v>46317</v>
      </c>
      <c r="D57" s="43" t="s">
        <v>63</v>
      </c>
      <c r="E57" s="126"/>
      <c r="F57" s="44" t="s">
        <v>12</v>
      </c>
      <c r="G57" s="45">
        <v>30</v>
      </c>
      <c r="H57" s="44" t="s">
        <v>12</v>
      </c>
      <c r="I57" s="69">
        <v>2</v>
      </c>
      <c r="J57" s="46">
        <f t="shared" ref="J57:J75" si="15">E57*G57*I57</f>
        <v>0</v>
      </c>
      <c r="K57" s="47" t="s">
        <v>95</v>
      </c>
    </row>
    <row r="58" spans="1:257">
      <c r="A58" s="136"/>
      <c r="B58" s="110"/>
      <c r="C58" s="125">
        <v>46318</v>
      </c>
      <c r="D58" s="43" t="s">
        <v>63</v>
      </c>
      <c r="E58" s="126"/>
      <c r="F58" s="44" t="s">
        <v>12</v>
      </c>
      <c r="G58" s="45">
        <v>30</v>
      </c>
      <c r="H58" s="44" t="s">
        <v>12</v>
      </c>
      <c r="I58" s="69">
        <v>2</v>
      </c>
      <c r="J58" s="46">
        <f t="shared" ref="J58" si="16">E58*G58*I58</f>
        <v>0</v>
      </c>
      <c r="K58" s="47" t="s">
        <v>96</v>
      </c>
    </row>
    <row r="59" spans="1:257">
      <c r="A59" s="93"/>
      <c r="B59" s="110"/>
      <c r="C59" s="125">
        <v>46317</v>
      </c>
      <c r="D59" s="43" t="s">
        <v>64</v>
      </c>
      <c r="E59" s="126"/>
      <c r="F59" s="44" t="s">
        <v>12</v>
      </c>
      <c r="G59" s="45">
        <v>4</v>
      </c>
      <c r="H59" s="44" t="s">
        <v>12</v>
      </c>
      <c r="I59" s="69">
        <v>2</v>
      </c>
      <c r="J59" s="46">
        <f t="shared" si="15"/>
        <v>0</v>
      </c>
      <c r="K59" s="47" t="s">
        <v>94</v>
      </c>
    </row>
    <row r="60" spans="1:257">
      <c r="A60" s="93"/>
      <c r="B60" s="110"/>
      <c r="C60" s="125">
        <v>46318</v>
      </c>
      <c r="D60" s="43" t="s">
        <v>64</v>
      </c>
      <c r="E60" s="126"/>
      <c r="F60" s="44" t="s">
        <v>12</v>
      </c>
      <c r="G60" s="45">
        <v>4</v>
      </c>
      <c r="H60" s="44" t="s">
        <v>12</v>
      </c>
      <c r="I60" s="69">
        <v>2</v>
      </c>
      <c r="J60" s="46">
        <f t="shared" ref="J60" si="17">E60*G60*I60</f>
        <v>0</v>
      </c>
      <c r="K60" s="47" t="s">
        <v>97</v>
      </c>
    </row>
    <row r="61" spans="1:257">
      <c r="A61" s="22"/>
      <c r="B61" s="110"/>
      <c r="C61" s="125">
        <v>46319</v>
      </c>
      <c r="D61" s="43" t="s">
        <v>27</v>
      </c>
      <c r="E61" s="126"/>
      <c r="F61" s="44" t="s">
        <v>12</v>
      </c>
      <c r="G61" s="45">
        <v>30</v>
      </c>
      <c r="H61" s="44" t="s">
        <v>12</v>
      </c>
      <c r="I61" s="69">
        <v>1</v>
      </c>
      <c r="J61" s="46">
        <f t="shared" si="15"/>
        <v>0</v>
      </c>
      <c r="K61" s="47" t="s">
        <v>66</v>
      </c>
    </row>
    <row r="62" spans="1:257">
      <c r="A62" s="22"/>
      <c r="B62" s="110"/>
      <c r="C62" s="125">
        <v>46319</v>
      </c>
      <c r="D62" s="43" t="s">
        <v>29</v>
      </c>
      <c r="E62" s="126"/>
      <c r="F62" s="44" t="s">
        <v>12</v>
      </c>
      <c r="G62" s="45">
        <v>4</v>
      </c>
      <c r="H62" s="44" t="s">
        <v>12</v>
      </c>
      <c r="I62" s="69">
        <v>1</v>
      </c>
      <c r="J62" s="46">
        <f t="shared" si="15"/>
        <v>0</v>
      </c>
      <c r="K62" s="47" t="s">
        <v>65</v>
      </c>
    </row>
    <row r="63" spans="1:257" ht="28">
      <c r="A63" s="136"/>
      <c r="B63" s="110"/>
      <c r="C63" s="35">
        <v>46317</v>
      </c>
      <c r="D63" s="131" t="s">
        <v>67</v>
      </c>
      <c r="E63" s="126"/>
      <c r="F63" s="44" t="s">
        <v>12</v>
      </c>
      <c r="G63" s="45">
        <v>1</v>
      </c>
      <c r="H63" s="44" t="s">
        <v>12</v>
      </c>
      <c r="I63" s="68">
        <v>1</v>
      </c>
      <c r="J63" s="46">
        <f t="shared" si="15"/>
        <v>0</v>
      </c>
      <c r="K63" s="47"/>
    </row>
    <row r="64" spans="1:257" ht="42">
      <c r="A64" s="93"/>
      <c r="B64" s="110"/>
      <c r="C64" s="35">
        <v>46319</v>
      </c>
      <c r="D64" s="131" t="s">
        <v>101</v>
      </c>
      <c r="E64" s="126"/>
      <c r="F64" s="44" t="s">
        <v>12</v>
      </c>
      <c r="G64" s="45">
        <v>1</v>
      </c>
      <c r="H64" s="44" t="s">
        <v>12</v>
      </c>
      <c r="I64" s="68">
        <v>1</v>
      </c>
      <c r="J64" s="46">
        <f t="shared" si="15"/>
        <v>0</v>
      </c>
      <c r="K64" s="47"/>
    </row>
    <row r="65" spans="1:257" ht="28">
      <c r="A65" s="93"/>
      <c r="B65" s="110"/>
      <c r="C65" s="35">
        <v>46320</v>
      </c>
      <c r="D65" s="131" t="s">
        <v>68</v>
      </c>
      <c r="E65" s="126"/>
      <c r="F65" s="44" t="s">
        <v>12</v>
      </c>
      <c r="G65" s="45">
        <v>1</v>
      </c>
      <c r="H65" s="44" t="s">
        <v>12</v>
      </c>
      <c r="I65" s="68">
        <v>1</v>
      </c>
      <c r="J65" s="46">
        <f t="shared" ref="J65" si="18">E65*G65*I65</f>
        <v>0</v>
      </c>
      <c r="K65" s="47"/>
    </row>
    <row r="66" spans="1:257">
      <c r="A66" s="124"/>
      <c r="B66" s="110"/>
      <c r="C66" s="122">
        <v>46317</v>
      </c>
      <c r="D66" s="112" t="s">
        <v>98</v>
      </c>
      <c r="E66" s="113">
        <v>2500</v>
      </c>
      <c r="F66" s="114" t="s">
        <v>12</v>
      </c>
      <c r="G66" s="115">
        <v>34</v>
      </c>
      <c r="H66" s="114" t="s">
        <v>12</v>
      </c>
      <c r="I66" s="116">
        <v>1</v>
      </c>
      <c r="J66" s="117">
        <f>E66*G66*I66</f>
        <v>85000</v>
      </c>
      <c r="K66" s="128" t="s">
        <v>70</v>
      </c>
    </row>
    <row r="67" spans="1:257">
      <c r="A67" s="124"/>
      <c r="B67" s="110"/>
      <c r="C67" s="122">
        <v>46319</v>
      </c>
      <c r="D67" s="112" t="s">
        <v>69</v>
      </c>
      <c r="E67" s="113">
        <v>2500</v>
      </c>
      <c r="F67" s="114" t="s">
        <v>12</v>
      </c>
      <c r="G67" s="115">
        <v>34</v>
      </c>
      <c r="H67" s="114" t="s">
        <v>12</v>
      </c>
      <c r="I67" s="116">
        <v>1</v>
      </c>
      <c r="J67" s="117">
        <f>E67*G67*I67</f>
        <v>85000</v>
      </c>
      <c r="K67" s="128" t="s">
        <v>70</v>
      </c>
    </row>
    <row r="68" spans="1:257">
      <c r="A68" s="123"/>
      <c r="B68" s="110"/>
      <c r="C68" s="111">
        <v>46318</v>
      </c>
      <c r="D68" s="112" t="s">
        <v>71</v>
      </c>
      <c r="E68" s="113">
        <v>3500</v>
      </c>
      <c r="F68" s="114" t="s">
        <v>12</v>
      </c>
      <c r="G68" s="115">
        <v>30</v>
      </c>
      <c r="H68" s="114" t="s">
        <v>12</v>
      </c>
      <c r="I68" s="116">
        <v>1</v>
      </c>
      <c r="J68" s="117">
        <f>E68*G68*I68</f>
        <v>105000</v>
      </c>
      <c r="K68" s="128" t="s">
        <v>70</v>
      </c>
    </row>
    <row r="69" spans="1:257">
      <c r="A69" s="127"/>
      <c r="B69" s="110"/>
      <c r="C69" s="111">
        <v>46319</v>
      </c>
      <c r="D69" s="112" t="s">
        <v>72</v>
      </c>
      <c r="E69" s="113">
        <v>2000</v>
      </c>
      <c r="F69" s="114"/>
      <c r="G69" s="115">
        <v>34</v>
      </c>
      <c r="H69" s="114" t="s">
        <v>12</v>
      </c>
      <c r="I69" s="116">
        <v>1</v>
      </c>
      <c r="J69" s="117">
        <f>E69*G69*I69</f>
        <v>68000</v>
      </c>
      <c r="K69" s="128" t="s">
        <v>70</v>
      </c>
    </row>
    <row r="70" spans="1:257">
      <c r="A70" s="127"/>
      <c r="B70" s="110"/>
      <c r="C70" s="122" t="s">
        <v>73</v>
      </c>
      <c r="D70" s="112" t="s">
        <v>74</v>
      </c>
      <c r="E70" s="113">
        <f>400+100</f>
        <v>500</v>
      </c>
      <c r="F70" s="114" t="s">
        <v>12</v>
      </c>
      <c r="G70" s="115">
        <v>34</v>
      </c>
      <c r="H70" s="114" t="s">
        <v>12</v>
      </c>
      <c r="I70" s="116">
        <v>1</v>
      </c>
      <c r="J70" s="117">
        <f t="shared" si="15"/>
        <v>17000</v>
      </c>
      <c r="K70" s="118" t="s">
        <v>75</v>
      </c>
    </row>
    <row r="71" spans="1:257">
      <c r="A71" s="127"/>
      <c r="B71" s="110"/>
      <c r="C71" s="122" t="s">
        <v>73</v>
      </c>
      <c r="D71" s="112" t="s">
        <v>76</v>
      </c>
      <c r="E71" s="113">
        <f>400+100</f>
        <v>500</v>
      </c>
      <c r="F71" s="114" t="s">
        <v>12</v>
      </c>
      <c r="G71" s="115">
        <v>1</v>
      </c>
      <c r="H71" s="114" t="s">
        <v>12</v>
      </c>
      <c r="I71" s="116">
        <v>1</v>
      </c>
      <c r="J71" s="117">
        <f t="shared" si="15"/>
        <v>500</v>
      </c>
      <c r="K71" s="118" t="s">
        <v>41</v>
      </c>
    </row>
    <row r="72" spans="1:257">
      <c r="A72" s="127"/>
      <c r="B72" s="110"/>
      <c r="C72" s="111">
        <v>46319</v>
      </c>
      <c r="D72" s="112" t="s">
        <v>39</v>
      </c>
      <c r="E72" s="113">
        <v>300</v>
      </c>
      <c r="F72" s="114" t="s">
        <v>12</v>
      </c>
      <c r="G72" s="115">
        <v>34</v>
      </c>
      <c r="H72" s="114" t="s">
        <v>12</v>
      </c>
      <c r="I72" s="121">
        <v>1</v>
      </c>
      <c r="J72" s="117">
        <f t="shared" si="15"/>
        <v>10200</v>
      </c>
      <c r="K72" s="118" t="s">
        <v>75</v>
      </c>
    </row>
    <row r="73" spans="1:257">
      <c r="A73" s="127"/>
      <c r="B73" s="110"/>
      <c r="C73" s="111">
        <v>46319</v>
      </c>
      <c r="D73" s="112" t="s">
        <v>40</v>
      </c>
      <c r="E73" s="113">
        <v>300</v>
      </c>
      <c r="F73" s="114" t="s">
        <v>12</v>
      </c>
      <c r="G73" s="115">
        <v>1</v>
      </c>
      <c r="H73" s="114" t="s">
        <v>12</v>
      </c>
      <c r="I73" s="121">
        <v>1</v>
      </c>
      <c r="J73" s="117">
        <f t="shared" si="15"/>
        <v>300</v>
      </c>
      <c r="K73" s="118" t="s">
        <v>41</v>
      </c>
    </row>
    <row r="74" spans="1:257">
      <c r="A74" s="127"/>
      <c r="B74" s="110"/>
      <c r="C74" s="111">
        <v>46320</v>
      </c>
      <c r="D74" s="112" t="s">
        <v>42</v>
      </c>
      <c r="E74" s="113">
        <v>160</v>
      </c>
      <c r="F74" s="114" t="s">
        <v>12</v>
      </c>
      <c r="G74" s="115">
        <v>34</v>
      </c>
      <c r="H74" s="114" t="s">
        <v>12</v>
      </c>
      <c r="I74" s="121">
        <v>1</v>
      </c>
      <c r="J74" s="117">
        <f t="shared" si="15"/>
        <v>5440</v>
      </c>
      <c r="K74" s="118" t="s">
        <v>75</v>
      </c>
    </row>
    <row r="75" spans="1:257">
      <c r="A75" s="127"/>
      <c r="B75" s="110"/>
      <c r="C75" s="111">
        <v>46320</v>
      </c>
      <c r="D75" s="112" t="s">
        <v>43</v>
      </c>
      <c r="E75" s="113">
        <v>160</v>
      </c>
      <c r="F75" s="114" t="s">
        <v>12</v>
      </c>
      <c r="G75" s="115">
        <v>1</v>
      </c>
      <c r="H75" s="114" t="s">
        <v>12</v>
      </c>
      <c r="I75" s="121">
        <v>1</v>
      </c>
      <c r="J75" s="117">
        <f t="shared" si="15"/>
        <v>160</v>
      </c>
      <c r="K75" s="118" t="s">
        <v>41</v>
      </c>
    </row>
    <row r="76" spans="1:257">
      <c r="A76" s="22"/>
      <c r="B76" s="96"/>
      <c r="C76" s="109"/>
      <c r="D76" s="96"/>
      <c r="E76" s="97"/>
      <c r="F76" s="98"/>
      <c r="G76" s="99"/>
      <c r="H76" s="98"/>
      <c r="I76" s="103"/>
      <c r="J76" s="101"/>
      <c r="K76" s="73"/>
    </row>
    <row r="77" spans="1:257">
      <c r="A77" s="36" t="s">
        <v>89</v>
      </c>
      <c r="B77" s="96"/>
      <c r="C77" s="37"/>
      <c r="D77" s="96"/>
      <c r="E77" s="101"/>
      <c r="F77" s="102"/>
      <c r="G77" s="99"/>
      <c r="H77" s="98"/>
      <c r="I77" s="103"/>
      <c r="J77" s="101"/>
      <c r="K77" s="73"/>
    </row>
    <row r="78" spans="1:257">
      <c r="A78" s="22"/>
      <c r="B78" s="104" t="s">
        <v>77</v>
      </c>
      <c r="C78" s="106"/>
      <c r="D78" s="96"/>
      <c r="E78" s="97"/>
      <c r="F78" s="98"/>
      <c r="G78" s="99"/>
      <c r="H78" s="98"/>
      <c r="I78" s="107"/>
      <c r="J78" s="101"/>
      <c r="K78" s="74"/>
    </row>
    <row r="79" spans="1:257">
      <c r="A79" s="22"/>
      <c r="B79" s="34"/>
      <c r="C79" s="35">
        <v>46078</v>
      </c>
      <c r="D79" s="43" t="s">
        <v>55</v>
      </c>
      <c r="E79" s="126"/>
      <c r="F79" s="44" t="s">
        <v>12</v>
      </c>
      <c r="G79" s="67">
        <v>1</v>
      </c>
      <c r="H79" s="44" t="s">
        <v>12</v>
      </c>
      <c r="I79" s="68">
        <v>1</v>
      </c>
      <c r="J79" s="46">
        <f t="shared" ref="J79:J84" si="19">E79*G79*I79</f>
        <v>0</v>
      </c>
      <c r="K79" s="47"/>
      <c r="L79" s="23"/>
      <c r="M79" s="24"/>
      <c r="N79" s="24"/>
      <c r="O79" s="24"/>
      <c r="P79" s="24"/>
      <c r="Q79" s="24"/>
      <c r="R79" s="24"/>
      <c r="S79" s="24"/>
      <c r="T79" s="24"/>
      <c r="U79" s="24"/>
      <c r="V79" s="24"/>
      <c r="W79" s="24"/>
      <c r="X79" s="24"/>
      <c r="Y79" s="24"/>
      <c r="Z79" s="24"/>
      <c r="AA79" s="24"/>
      <c r="AB79" s="24"/>
      <c r="AC79" s="24"/>
      <c r="AD79" s="24"/>
      <c r="AE79" s="24"/>
      <c r="AF79" s="24"/>
      <c r="AG79" s="24"/>
      <c r="AH79" s="24"/>
      <c r="AI79" s="24"/>
      <c r="AJ79" s="24"/>
      <c r="AK79" s="24"/>
      <c r="AL79" s="24"/>
      <c r="AM79" s="24"/>
      <c r="AN79" s="24"/>
      <c r="AO79" s="24"/>
      <c r="AP79" s="24"/>
      <c r="AQ79" s="24"/>
      <c r="AR79" s="24"/>
      <c r="AS79" s="24"/>
      <c r="AT79" s="24"/>
      <c r="AU79" s="24"/>
      <c r="AV79" s="24"/>
      <c r="AW79" s="24"/>
      <c r="AX79" s="24"/>
      <c r="AY79" s="24"/>
      <c r="AZ79" s="24"/>
      <c r="BA79" s="24"/>
      <c r="BB79" s="24"/>
      <c r="BC79" s="24"/>
      <c r="BD79" s="24"/>
      <c r="BE79" s="24"/>
      <c r="BF79" s="24"/>
      <c r="BG79" s="24"/>
      <c r="BH79" s="24"/>
      <c r="BI79" s="24"/>
      <c r="BJ79" s="24"/>
      <c r="BK79" s="24"/>
      <c r="BL79" s="24"/>
      <c r="BM79" s="24"/>
      <c r="BN79" s="24"/>
      <c r="BO79" s="24"/>
      <c r="BP79" s="24"/>
      <c r="BQ79" s="24"/>
      <c r="BR79" s="24"/>
      <c r="BS79" s="24"/>
      <c r="BT79" s="24"/>
      <c r="BU79" s="24"/>
      <c r="BV79" s="24"/>
      <c r="BW79" s="24"/>
      <c r="BX79" s="24"/>
      <c r="BY79" s="24"/>
      <c r="BZ79" s="24"/>
      <c r="CA79" s="24"/>
      <c r="CB79" s="24"/>
      <c r="CC79" s="24"/>
      <c r="CD79" s="24"/>
      <c r="CE79" s="24"/>
      <c r="CF79" s="24"/>
      <c r="CG79" s="24"/>
      <c r="CH79" s="24"/>
      <c r="CI79" s="24"/>
      <c r="CJ79" s="24"/>
      <c r="CK79" s="24"/>
      <c r="CL79" s="24"/>
      <c r="CM79" s="24"/>
      <c r="CN79" s="24"/>
      <c r="CO79" s="24"/>
      <c r="CP79" s="24"/>
      <c r="CQ79" s="24"/>
      <c r="CR79" s="24"/>
      <c r="CS79" s="24"/>
      <c r="CT79" s="24"/>
      <c r="CU79" s="24"/>
      <c r="CV79" s="24"/>
      <c r="CW79" s="24"/>
      <c r="CX79" s="24"/>
      <c r="CY79" s="24"/>
      <c r="CZ79" s="24"/>
      <c r="DA79" s="24"/>
      <c r="DB79" s="24"/>
      <c r="DC79" s="24"/>
      <c r="DD79" s="24"/>
      <c r="DE79" s="24"/>
      <c r="DF79" s="24"/>
      <c r="DG79" s="24"/>
      <c r="DH79" s="24"/>
      <c r="DI79" s="24"/>
      <c r="DJ79" s="24"/>
      <c r="DK79" s="24"/>
      <c r="DL79" s="24"/>
      <c r="DM79" s="24"/>
      <c r="DN79" s="24"/>
      <c r="DO79" s="24"/>
      <c r="DP79" s="24"/>
      <c r="DQ79" s="24"/>
      <c r="DR79" s="24"/>
      <c r="DS79" s="24"/>
      <c r="DT79" s="24"/>
      <c r="DU79" s="24"/>
      <c r="DV79" s="24"/>
      <c r="DW79" s="24"/>
      <c r="DX79" s="24"/>
      <c r="DY79" s="24"/>
      <c r="DZ79" s="24"/>
      <c r="EA79" s="24"/>
      <c r="EB79" s="24"/>
      <c r="EC79" s="24"/>
      <c r="ED79" s="24"/>
      <c r="EE79" s="24"/>
      <c r="EF79" s="24"/>
      <c r="EG79" s="24"/>
      <c r="EH79" s="24"/>
      <c r="EI79" s="24"/>
      <c r="EJ79" s="24"/>
      <c r="EK79" s="24"/>
      <c r="EL79" s="24"/>
      <c r="EM79" s="24"/>
      <c r="EN79" s="24"/>
      <c r="EO79" s="24"/>
      <c r="EP79" s="24"/>
      <c r="EQ79" s="24"/>
      <c r="ER79" s="24"/>
      <c r="ES79" s="24"/>
      <c r="ET79" s="24"/>
      <c r="EU79" s="24"/>
      <c r="EV79" s="24"/>
      <c r="EW79" s="24"/>
      <c r="EX79" s="24"/>
      <c r="EY79" s="24"/>
      <c r="EZ79" s="24"/>
      <c r="FA79" s="24"/>
      <c r="FB79" s="24"/>
      <c r="FC79" s="24"/>
      <c r="FD79" s="24"/>
      <c r="FE79" s="24"/>
      <c r="FF79" s="24"/>
      <c r="FG79" s="24"/>
      <c r="FH79" s="24"/>
      <c r="FI79" s="24"/>
      <c r="FJ79" s="24"/>
      <c r="FK79" s="24"/>
      <c r="FL79" s="24"/>
      <c r="FM79" s="24"/>
      <c r="FN79" s="24"/>
      <c r="FO79" s="24"/>
      <c r="FP79" s="24"/>
      <c r="FQ79" s="24"/>
      <c r="FR79" s="24"/>
      <c r="FS79" s="24"/>
      <c r="FT79" s="24"/>
      <c r="FU79" s="24"/>
      <c r="FV79" s="24"/>
      <c r="FW79" s="24"/>
      <c r="FX79" s="24"/>
      <c r="FY79" s="24"/>
      <c r="FZ79" s="24"/>
      <c r="GA79" s="24"/>
      <c r="GB79" s="24"/>
      <c r="GC79" s="24"/>
      <c r="GD79" s="24"/>
      <c r="GE79" s="24"/>
      <c r="GF79" s="24"/>
      <c r="GG79" s="24"/>
      <c r="GH79" s="24"/>
      <c r="GI79" s="24"/>
      <c r="GJ79" s="24"/>
      <c r="GK79" s="24"/>
      <c r="GL79" s="24"/>
      <c r="GM79" s="24"/>
      <c r="GN79" s="24"/>
      <c r="GO79" s="24"/>
      <c r="GP79" s="24"/>
      <c r="GQ79" s="24"/>
      <c r="GR79" s="24"/>
      <c r="GS79" s="24"/>
      <c r="GT79" s="24"/>
      <c r="GU79" s="24"/>
      <c r="GV79" s="24"/>
      <c r="GW79" s="24"/>
      <c r="GX79" s="24"/>
      <c r="GY79" s="24"/>
      <c r="GZ79" s="24"/>
      <c r="HA79" s="24"/>
      <c r="HB79" s="24"/>
      <c r="HC79" s="24"/>
      <c r="HD79" s="24"/>
      <c r="HE79" s="24"/>
      <c r="HF79" s="24"/>
      <c r="HG79" s="24"/>
      <c r="HH79" s="24"/>
      <c r="HI79" s="24"/>
      <c r="HJ79" s="24"/>
      <c r="HK79" s="24"/>
      <c r="HL79" s="24"/>
      <c r="HM79" s="24"/>
      <c r="HN79" s="24"/>
      <c r="HO79" s="24"/>
      <c r="HP79" s="24"/>
      <c r="HQ79" s="24"/>
      <c r="HR79" s="24"/>
      <c r="HS79" s="24"/>
      <c r="HT79" s="24"/>
      <c r="HU79" s="24"/>
      <c r="HV79" s="24"/>
      <c r="HW79" s="24"/>
      <c r="HX79" s="24"/>
      <c r="HY79" s="24"/>
      <c r="HZ79" s="24"/>
      <c r="IA79" s="24"/>
      <c r="IB79" s="24"/>
      <c r="IC79" s="24"/>
      <c r="ID79" s="24"/>
      <c r="IE79" s="24"/>
      <c r="IF79" s="24"/>
      <c r="IG79" s="24"/>
      <c r="IH79" s="24"/>
      <c r="II79" s="24"/>
      <c r="IJ79" s="24"/>
      <c r="IK79" s="24"/>
      <c r="IL79" s="24"/>
      <c r="IM79" s="24"/>
      <c r="IN79" s="24"/>
      <c r="IO79" s="24"/>
      <c r="IP79" s="24"/>
      <c r="IQ79" s="24"/>
      <c r="IR79" s="24"/>
      <c r="IS79" s="24"/>
      <c r="IT79" s="24"/>
      <c r="IU79" s="24"/>
      <c r="IV79" s="24"/>
      <c r="IW79" s="24"/>
    </row>
    <row r="80" spans="1:257">
      <c r="A80" s="22"/>
      <c r="B80" s="34"/>
      <c r="C80" s="35">
        <v>46078</v>
      </c>
      <c r="D80" s="43" t="s">
        <v>91</v>
      </c>
      <c r="E80" s="126"/>
      <c r="F80" s="44" t="s">
        <v>12</v>
      </c>
      <c r="G80" s="67">
        <v>1</v>
      </c>
      <c r="H80" s="44" t="s">
        <v>12</v>
      </c>
      <c r="I80" s="68">
        <v>1</v>
      </c>
      <c r="J80" s="46">
        <f t="shared" si="19"/>
        <v>0</v>
      </c>
      <c r="K80" s="47"/>
      <c r="L80" s="23"/>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24"/>
      <c r="CS80" s="24"/>
      <c r="CT80" s="24"/>
      <c r="CU80" s="24"/>
      <c r="CV80" s="24"/>
      <c r="CW80" s="24"/>
      <c r="CX80" s="24"/>
      <c r="CY80" s="24"/>
      <c r="CZ80" s="24"/>
      <c r="DA80" s="24"/>
      <c r="DB80" s="24"/>
      <c r="DC80" s="24"/>
      <c r="DD80" s="24"/>
      <c r="DE80" s="24"/>
      <c r="DF80" s="24"/>
      <c r="DG80" s="24"/>
      <c r="DH80" s="24"/>
      <c r="DI80" s="24"/>
      <c r="DJ80" s="24"/>
      <c r="DK80" s="24"/>
      <c r="DL80" s="24"/>
      <c r="DM80" s="24"/>
      <c r="DN80" s="24"/>
      <c r="DO80" s="24"/>
      <c r="DP80" s="24"/>
      <c r="DQ80" s="24"/>
      <c r="DR80" s="24"/>
      <c r="DS80" s="24"/>
      <c r="DT80" s="24"/>
      <c r="DU80" s="24"/>
      <c r="DV80" s="24"/>
      <c r="DW80" s="24"/>
      <c r="DX80" s="24"/>
      <c r="DY80" s="24"/>
      <c r="DZ80" s="24"/>
      <c r="EA80" s="24"/>
      <c r="EB80" s="24"/>
      <c r="EC80" s="24"/>
      <c r="ED80" s="24"/>
      <c r="EE80" s="24"/>
      <c r="EF80" s="24"/>
      <c r="EG80" s="24"/>
      <c r="EH80" s="24"/>
      <c r="EI80" s="24"/>
      <c r="EJ80" s="24"/>
      <c r="EK80" s="24"/>
      <c r="EL80" s="24"/>
      <c r="EM80" s="24"/>
      <c r="EN80" s="24"/>
      <c r="EO80" s="24"/>
      <c r="EP80" s="24"/>
      <c r="EQ80" s="24"/>
      <c r="ER80" s="24"/>
      <c r="ES80" s="24"/>
      <c r="ET80" s="24"/>
      <c r="EU80" s="24"/>
      <c r="EV80" s="24"/>
      <c r="EW80" s="24"/>
      <c r="EX80" s="24"/>
      <c r="EY80" s="24"/>
      <c r="EZ80" s="24"/>
      <c r="FA80" s="24"/>
      <c r="FB80" s="24"/>
      <c r="FC80" s="24"/>
      <c r="FD80" s="24"/>
      <c r="FE80" s="24"/>
      <c r="FF80" s="24"/>
      <c r="FG80" s="24"/>
      <c r="FH80" s="24"/>
      <c r="FI80" s="24"/>
      <c r="FJ80" s="24"/>
      <c r="FK80" s="24"/>
      <c r="FL80" s="24"/>
      <c r="FM80" s="24"/>
      <c r="FN80" s="24"/>
      <c r="FO80" s="24"/>
      <c r="FP80" s="24"/>
      <c r="FQ80" s="24"/>
      <c r="FR80" s="24"/>
      <c r="FS80" s="24"/>
      <c r="FT80" s="24"/>
      <c r="FU80" s="24"/>
      <c r="FV80" s="24"/>
      <c r="FW80" s="24"/>
      <c r="FX80" s="24"/>
      <c r="FY80" s="2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row>
    <row r="81" spans="1:257" ht="28">
      <c r="A81" s="22"/>
      <c r="B81" s="34"/>
      <c r="C81" s="35">
        <v>46079</v>
      </c>
      <c r="D81" s="131" t="s">
        <v>93</v>
      </c>
      <c r="E81" s="126"/>
      <c r="F81" s="44" t="s">
        <v>12</v>
      </c>
      <c r="G81" s="67">
        <v>1</v>
      </c>
      <c r="H81" s="44" t="s">
        <v>12</v>
      </c>
      <c r="I81" s="68">
        <v>1</v>
      </c>
      <c r="J81" s="46">
        <f t="shared" si="19"/>
        <v>0</v>
      </c>
      <c r="K81" s="47"/>
      <c r="L81" s="23"/>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24"/>
      <c r="CS81" s="24"/>
      <c r="CT81" s="24"/>
      <c r="CU81" s="24"/>
      <c r="CV81" s="24"/>
      <c r="CW81" s="24"/>
      <c r="CX81" s="24"/>
      <c r="CY81" s="24"/>
      <c r="CZ81" s="24"/>
      <c r="DA81" s="24"/>
      <c r="DB81" s="24"/>
      <c r="DC81" s="24"/>
      <c r="DD81" s="24"/>
      <c r="DE81" s="24"/>
      <c r="DF81" s="24"/>
      <c r="DG81" s="24"/>
      <c r="DH81" s="24"/>
      <c r="DI81" s="24"/>
      <c r="DJ81" s="24"/>
      <c r="DK81" s="24"/>
      <c r="DL81" s="24"/>
      <c r="DM81" s="24"/>
      <c r="DN81" s="24"/>
      <c r="DO81" s="24"/>
      <c r="DP81" s="24"/>
      <c r="DQ81" s="24"/>
      <c r="DR81" s="24"/>
      <c r="DS81" s="24"/>
      <c r="DT81" s="24"/>
      <c r="DU81" s="24"/>
      <c r="DV81" s="24"/>
      <c r="DW81" s="24"/>
      <c r="DX81" s="24"/>
      <c r="DY81" s="24"/>
      <c r="DZ81" s="24"/>
      <c r="EA81" s="24"/>
      <c r="EB81" s="24"/>
      <c r="EC81" s="24"/>
      <c r="ED81" s="24"/>
      <c r="EE81" s="24"/>
      <c r="EF81" s="24"/>
      <c r="EG81" s="24"/>
      <c r="EH81" s="24"/>
      <c r="EI81" s="24"/>
      <c r="EJ81" s="24"/>
      <c r="EK81" s="24"/>
      <c r="EL81" s="24"/>
      <c r="EM81" s="24"/>
      <c r="EN81" s="24"/>
      <c r="EO81" s="24"/>
      <c r="EP81" s="24"/>
      <c r="EQ81" s="24"/>
      <c r="ER81" s="24"/>
      <c r="ES81" s="24"/>
      <c r="ET81" s="24"/>
      <c r="EU81" s="24"/>
      <c r="EV81" s="24"/>
      <c r="EW81" s="24"/>
      <c r="EX81" s="24"/>
      <c r="EY81" s="24"/>
      <c r="EZ81" s="24"/>
      <c r="FA81" s="24"/>
      <c r="FB81" s="24"/>
      <c r="FC81" s="24"/>
      <c r="FD81" s="24"/>
      <c r="FE81" s="24"/>
      <c r="FF81" s="24"/>
      <c r="FG81" s="24"/>
      <c r="FH81" s="24"/>
      <c r="FI81" s="24"/>
      <c r="FJ81" s="24"/>
      <c r="FK81" s="24"/>
      <c r="FL81" s="24"/>
      <c r="FM81" s="24"/>
      <c r="FN81" s="24"/>
      <c r="FO81" s="24"/>
      <c r="FP81" s="24"/>
      <c r="FQ81" s="24"/>
      <c r="FR81" s="24"/>
      <c r="FS81" s="24"/>
      <c r="FT81" s="24"/>
      <c r="FU81" s="24"/>
      <c r="FV81" s="24"/>
      <c r="FW81" s="24"/>
      <c r="FX81" s="24"/>
      <c r="FY81" s="2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row>
    <row r="82" spans="1:257">
      <c r="A82" s="22"/>
      <c r="B82" s="34"/>
      <c r="C82" s="35">
        <v>46080</v>
      </c>
      <c r="D82" s="43" t="s">
        <v>100</v>
      </c>
      <c r="E82" s="126"/>
      <c r="F82" s="44" t="s">
        <v>12</v>
      </c>
      <c r="G82" s="67">
        <v>1</v>
      </c>
      <c r="H82" s="44" t="s">
        <v>12</v>
      </c>
      <c r="I82" s="68">
        <v>1</v>
      </c>
      <c r="J82" s="46">
        <f t="shared" si="19"/>
        <v>0</v>
      </c>
      <c r="K82" s="47"/>
      <c r="L82" s="23"/>
      <c r="M82" s="24"/>
      <c r="N82" s="24"/>
      <c r="O82" s="24"/>
      <c r="P82" s="24"/>
      <c r="Q82" s="24"/>
      <c r="R82" s="24"/>
      <c r="S82" s="24"/>
      <c r="T82" s="24"/>
      <c r="U82" s="24"/>
      <c r="V82" s="24"/>
      <c r="W82" s="24"/>
      <c r="X82" s="24"/>
      <c r="Y82" s="24"/>
      <c r="Z82" s="24"/>
      <c r="AA82" s="24"/>
      <c r="AB82" s="24"/>
      <c r="AC82" s="24"/>
      <c r="AD82" s="24"/>
      <c r="AE82" s="24"/>
      <c r="AF82" s="24"/>
      <c r="AG82" s="24"/>
      <c r="AH82" s="24"/>
      <c r="AI82" s="24"/>
      <c r="AJ82" s="24"/>
      <c r="AK82" s="24"/>
      <c r="AL82" s="24"/>
      <c r="AM82" s="24"/>
      <c r="AN82" s="24"/>
      <c r="AO82" s="24"/>
      <c r="AP82" s="24"/>
      <c r="AQ82" s="24"/>
      <c r="AR82" s="24"/>
      <c r="AS82" s="24"/>
      <c r="AT82" s="24"/>
      <c r="AU82" s="24"/>
      <c r="AV82" s="24"/>
      <c r="AW82" s="24"/>
      <c r="AX82" s="24"/>
      <c r="AY82" s="24"/>
      <c r="AZ82" s="24"/>
      <c r="BA82" s="24"/>
      <c r="BB82" s="24"/>
      <c r="BC82" s="24"/>
      <c r="BD82" s="24"/>
      <c r="BE82" s="24"/>
      <c r="BF82" s="24"/>
      <c r="BG82" s="24"/>
      <c r="BH82" s="24"/>
      <c r="BI82" s="24"/>
      <c r="BJ82" s="24"/>
      <c r="BK82" s="24"/>
      <c r="BL82" s="24"/>
      <c r="BM82" s="24"/>
      <c r="BN82" s="24"/>
      <c r="BO82" s="24"/>
      <c r="BP82" s="24"/>
      <c r="BQ82" s="24"/>
      <c r="BR82" s="24"/>
      <c r="BS82" s="24"/>
      <c r="BT82" s="24"/>
      <c r="BU82" s="24"/>
      <c r="BV82" s="24"/>
      <c r="BW82" s="24"/>
      <c r="BX82" s="24"/>
      <c r="BY82" s="24"/>
      <c r="BZ82" s="24"/>
      <c r="CA82" s="24"/>
      <c r="CB82" s="24"/>
      <c r="CC82" s="24"/>
      <c r="CD82" s="24"/>
      <c r="CE82" s="24"/>
      <c r="CF82" s="24"/>
      <c r="CG82" s="24"/>
      <c r="CH82" s="24"/>
      <c r="CI82" s="24"/>
      <c r="CJ82" s="24"/>
      <c r="CK82" s="24"/>
      <c r="CL82" s="24"/>
      <c r="CM82" s="24"/>
      <c r="CN82" s="24"/>
      <c r="CO82" s="24"/>
      <c r="CP82" s="24"/>
      <c r="CQ82" s="24"/>
      <c r="CR82" s="24"/>
      <c r="CS82" s="24"/>
      <c r="CT82" s="24"/>
      <c r="CU82" s="24"/>
      <c r="CV82" s="24"/>
      <c r="CW82" s="24"/>
      <c r="CX82" s="24"/>
      <c r="CY82" s="24"/>
      <c r="CZ82" s="24"/>
      <c r="DA82" s="24"/>
      <c r="DB82" s="24"/>
      <c r="DC82" s="24"/>
      <c r="DD82" s="24"/>
      <c r="DE82" s="24"/>
      <c r="DF82" s="24"/>
      <c r="DG82" s="24"/>
      <c r="DH82" s="24"/>
      <c r="DI82" s="24"/>
      <c r="DJ82" s="24"/>
      <c r="DK82" s="24"/>
      <c r="DL82" s="24"/>
      <c r="DM82" s="24"/>
      <c r="DN82" s="24"/>
      <c r="DO82" s="24"/>
      <c r="DP82" s="24"/>
      <c r="DQ82" s="24"/>
      <c r="DR82" s="24"/>
      <c r="DS82" s="24"/>
      <c r="DT82" s="24"/>
      <c r="DU82" s="24"/>
      <c r="DV82" s="24"/>
      <c r="DW82" s="24"/>
      <c r="DX82" s="24"/>
      <c r="DY82" s="24"/>
      <c r="DZ82" s="24"/>
      <c r="EA82" s="24"/>
      <c r="EB82" s="24"/>
      <c r="EC82" s="24"/>
      <c r="ED82" s="24"/>
      <c r="EE82" s="24"/>
      <c r="EF82" s="24"/>
      <c r="EG82" s="24"/>
      <c r="EH82" s="24"/>
      <c r="EI82" s="24"/>
      <c r="EJ82" s="24"/>
      <c r="EK82" s="24"/>
      <c r="EL82" s="24"/>
      <c r="EM82" s="24"/>
      <c r="EN82" s="24"/>
      <c r="EO82" s="24"/>
      <c r="EP82" s="24"/>
      <c r="EQ82" s="24"/>
      <c r="ER82" s="24"/>
      <c r="ES82" s="24"/>
      <c r="ET82" s="24"/>
      <c r="EU82" s="24"/>
      <c r="EV82" s="24"/>
      <c r="EW82" s="24"/>
      <c r="EX82" s="24"/>
      <c r="EY82" s="24"/>
      <c r="EZ82" s="24"/>
      <c r="FA82" s="24"/>
      <c r="FB82" s="24"/>
      <c r="FC82" s="24"/>
      <c r="FD82" s="24"/>
      <c r="FE82" s="24"/>
      <c r="FF82" s="24"/>
      <c r="FG82" s="24"/>
      <c r="FH82" s="24"/>
      <c r="FI82" s="24"/>
      <c r="FJ82" s="24"/>
      <c r="FK82" s="24"/>
      <c r="FL82" s="24"/>
      <c r="FM82" s="24"/>
      <c r="FN82" s="24"/>
      <c r="FO82" s="24"/>
      <c r="FP82" s="24"/>
      <c r="FQ82" s="24"/>
      <c r="FR82" s="24"/>
      <c r="FS82" s="24"/>
      <c r="FT82" s="24"/>
      <c r="FU82" s="24"/>
      <c r="FV82" s="24"/>
      <c r="FW82" s="24"/>
      <c r="FX82" s="24"/>
      <c r="FY82" s="24"/>
      <c r="FZ82" s="24"/>
      <c r="GA82" s="24"/>
      <c r="GB82" s="24"/>
      <c r="GC82" s="24"/>
      <c r="GD82" s="24"/>
      <c r="GE82" s="24"/>
      <c r="GF82" s="24"/>
      <c r="GG82" s="24"/>
      <c r="GH82" s="24"/>
      <c r="GI82" s="24"/>
      <c r="GJ82" s="24"/>
      <c r="GK82" s="24"/>
      <c r="GL82" s="24"/>
      <c r="GM82" s="24"/>
      <c r="GN82" s="24"/>
      <c r="GO82" s="24"/>
      <c r="GP82" s="24"/>
      <c r="GQ82" s="24"/>
      <c r="GR82" s="24"/>
      <c r="GS82" s="24"/>
      <c r="GT82" s="24"/>
      <c r="GU82" s="24"/>
      <c r="GV82" s="24"/>
      <c r="GW82" s="24"/>
      <c r="GX82" s="24"/>
      <c r="GY82" s="24"/>
      <c r="GZ82" s="24"/>
      <c r="HA82" s="24"/>
      <c r="HB82" s="24"/>
      <c r="HC82" s="24"/>
      <c r="HD82" s="24"/>
      <c r="HE82" s="24"/>
      <c r="HF82" s="24"/>
      <c r="HG82" s="24"/>
      <c r="HH82" s="24"/>
      <c r="HI82" s="24"/>
      <c r="HJ82" s="24"/>
      <c r="HK82" s="24"/>
      <c r="HL82" s="24"/>
      <c r="HM82" s="24"/>
      <c r="HN82" s="24"/>
      <c r="HO82" s="24"/>
      <c r="HP82" s="24"/>
      <c r="HQ82" s="24"/>
      <c r="HR82" s="24"/>
      <c r="HS82" s="24"/>
      <c r="HT82" s="24"/>
      <c r="HU82" s="24"/>
      <c r="HV82" s="24"/>
      <c r="HW82" s="24"/>
      <c r="HX82" s="24"/>
      <c r="HY82" s="24"/>
      <c r="HZ82" s="24"/>
      <c r="IA82" s="24"/>
      <c r="IB82" s="24"/>
      <c r="IC82" s="24"/>
      <c r="ID82" s="24"/>
      <c r="IE82" s="24"/>
      <c r="IF82" s="24"/>
      <c r="IG82" s="24"/>
      <c r="IH82" s="24"/>
      <c r="II82" s="24"/>
      <c r="IJ82" s="24"/>
      <c r="IK82" s="24"/>
      <c r="IL82" s="24"/>
      <c r="IM82" s="24"/>
      <c r="IN82" s="24"/>
      <c r="IO82" s="24"/>
      <c r="IP82" s="24"/>
      <c r="IQ82" s="24"/>
      <c r="IR82" s="24"/>
      <c r="IS82" s="24"/>
      <c r="IT82" s="24"/>
      <c r="IU82" s="24"/>
      <c r="IV82" s="24"/>
      <c r="IW82" s="24"/>
    </row>
    <row r="83" spans="1:257">
      <c r="A83" s="22"/>
      <c r="B83" s="34"/>
      <c r="C83" s="35">
        <v>46081</v>
      </c>
      <c r="D83" s="43" t="s">
        <v>88</v>
      </c>
      <c r="E83" s="126"/>
      <c r="F83" s="44" t="s">
        <v>12</v>
      </c>
      <c r="G83" s="67">
        <v>1</v>
      </c>
      <c r="H83" s="44" t="s">
        <v>12</v>
      </c>
      <c r="I83" s="68">
        <v>1</v>
      </c>
      <c r="J83" s="46">
        <f t="shared" si="19"/>
        <v>0</v>
      </c>
      <c r="K83" s="47"/>
      <c r="L83" s="23"/>
      <c r="M83" s="24"/>
      <c r="N83" s="24"/>
      <c r="O83" s="24"/>
      <c r="P83" s="24"/>
      <c r="Q83" s="24"/>
      <c r="R83" s="24"/>
      <c r="S83" s="24"/>
      <c r="T83" s="24"/>
      <c r="U83" s="24"/>
      <c r="V83" s="24"/>
      <c r="W83" s="24"/>
      <c r="X83" s="24"/>
      <c r="Y83" s="24"/>
      <c r="Z83" s="24"/>
      <c r="AA83" s="24"/>
      <c r="AB83" s="24"/>
      <c r="AC83" s="24"/>
      <c r="AD83" s="24"/>
      <c r="AE83" s="24"/>
      <c r="AF83" s="24"/>
      <c r="AG83" s="24"/>
      <c r="AH83" s="24"/>
      <c r="AI83" s="24"/>
      <c r="AJ83" s="24"/>
      <c r="AK83" s="24"/>
      <c r="AL83" s="24"/>
      <c r="AM83" s="24"/>
      <c r="AN83" s="24"/>
      <c r="AO83" s="24"/>
      <c r="AP83" s="24"/>
      <c r="AQ83" s="24"/>
      <c r="AR83" s="24"/>
      <c r="AS83" s="24"/>
      <c r="AT83" s="24"/>
      <c r="AU83" s="24"/>
      <c r="AV83" s="24"/>
      <c r="AW83" s="24"/>
      <c r="AX83" s="24"/>
      <c r="AY83" s="24"/>
      <c r="AZ83" s="24"/>
      <c r="BA83" s="24"/>
      <c r="BB83" s="24"/>
      <c r="BC83" s="24"/>
      <c r="BD83" s="24"/>
      <c r="BE83" s="24"/>
      <c r="BF83" s="24"/>
      <c r="BG83" s="24"/>
      <c r="BH83" s="24"/>
      <c r="BI83" s="24"/>
      <c r="BJ83" s="24"/>
      <c r="BK83" s="24"/>
      <c r="BL83" s="24"/>
      <c r="BM83" s="24"/>
      <c r="BN83" s="24"/>
      <c r="BO83" s="24"/>
      <c r="BP83" s="24"/>
      <c r="BQ83" s="24"/>
      <c r="BR83" s="24"/>
      <c r="BS83" s="24"/>
      <c r="BT83" s="24"/>
      <c r="BU83" s="24"/>
      <c r="BV83" s="24"/>
      <c r="BW83" s="24"/>
      <c r="BX83" s="24"/>
      <c r="BY83" s="24"/>
      <c r="BZ83" s="24"/>
      <c r="CA83" s="24"/>
      <c r="CB83" s="24"/>
      <c r="CC83" s="24"/>
      <c r="CD83" s="24"/>
      <c r="CE83" s="24"/>
      <c r="CF83" s="24"/>
      <c r="CG83" s="24"/>
      <c r="CH83" s="24"/>
      <c r="CI83" s="24"/>
      <c r="CJ83" s="24"/>
      <c r="CK83" s="24"/>
      <c r="CL83" s="24"/>
      <c r="CM83" s="24"/>
      <c r="CN83" s="24"/>
      <c r="CO83" s="24"/>
      <c r="CP83" s="24"/>
      <c r="CQ83" s="24"/>
      <c r="CR83" s="24"/>
      <c r="CS83" s="24"/>
      <c r="CT83" s="24"/>
      <c r="CU83" s="24"/>
      <c r="CV83" s="24"/>
      <c r="CW83" s="24"/>
      <c r="CX83" s="24"/>
      <c r="CY83" s="24"/>
      <c r="CZ83" s="24"/>
      <c r="DA83" s="24"/>
      <c r="DB83" s="24"/>
      <c r="DC83" s="24"/>
      <c r="DD83" s="24"/>
      <c r="DE83" s="24"/>
      <c r="DF83" s="24"/>
      <c r="DG83" s="24"/>
      <c r="DH83" s="24"/>
      <c r="DI83" s="24"/>
      <c r="DJ83" s="24"/>
      <c r="DK83" s="24"/>
      <c r="DL83" s="24"/>
      <c r="DM83" s="24"/>
      <c r="DN83" s="24"/>
      <c r="DO83" s="24"/>
      <c r="DP83" s="24"/>
      <c r="DQ83" s="24"/>
      <c r="DR83" s="24"/>
      <c r="DS83" s="24"/>
      <c r="DT83" s="24"/>
      <c r="DU83" s="24"/>
      <c r="DV83" s="24"/>
      <c r="DW83" s="24"/>
      <c r="DX83" s="24"/>
      <c r="DY83" s="24"/>
      <c r="DZ83" s="24"/>
      <c r="EA83" s="24"/>
      <c r="EB83" s="24"/>
      <c r="EC83" s="24"/>
      <c r="ED83" s="24"/>
      <c r="EE83" s="24"/>
      <c r="EF83" s="24"/>
      <c r="EG83" s="24"/>
      <c r="EH83" s="24"/>
      <c r="EI83" s="24"/>
      <c r="EJ83" s="24"/>
      <c r="EK83" s="24"/>
      <c r="EL83" s="24"/>
      <c r="EM83" s="24"/>
      <c r="EN83" s="24"/>
      <c r="EO83" s="24"/>
      <c r="EP83" s="24"/>
      <c r="EQ83" s="24"/>
      <c r="ER83" s="24"/>
      <c r="ES83" s="24"/>
      <c r="ET83" s="24"/>
      <c r="EU83" s="24"/>
      <c r="EV83" s="24"/>
      <c r="EW83" s="24"/>
      <c r="EX83" s="24"/>
      <c r="EY83" s="24"/>
      <c r="EZ83" s="24"/>
      <c r="FA83" s="24"/>
      <c r="FB83" s="24"/>
      <c r="FC83" s="24"/>
      <c r="FD83" s="24"/>
      <c r="FE83" s="24"/>
      <c r="FF83" s="24"/>
      <c r="FG83" s="24"/>
      <c r="FH83" s="24"/>
      <c r="FI83" s="24"/>
      <c r="FJ83" s="24"/>
      <c r="FK83" s="24"/>
      <c r="FL83" s="24"/>
      <c r="FM83" s="24"/>
      <c r="FN83" s="24"/>
      <c r="FO83" s="24"/>
      <c r="FP83" s="24"/>
      <c r="FQ83" s="24"/>
      <c r="FR83" s="24"/>
      <c r="FS83" s="24"/>
      <c r="FT83" s="24"/>
      <c r="FU83" s="24"/>
      <c r="FV83" s="24"/>
      <c r="FW83" s="24"/>
      <c r="FX83" s="24"/>
      <c r="FY83" s="24"/>
      <c r="FZ83" s="24"/>
      <c r="GA83" s="24"/>
      <c r="GB83" s="24"/>
      <c r="GC83" s="24"/>
      <c r="GD83" s="24"/>
      <c r="GE83" s="24"/>
      <c r="GF83" s="24"/>
      <c r="GG83" s="24"/>
      <c r="GH83" s="24"/>
      <c r="GI83" s="24"/>
      <c r="GJ83" s="24"/>
      <c r="GK83" s="24"/>
      <c r="GL83" s="24"/>
      <c r="GM83" s="24"/>
      <c r="GN83" s="24"/>
      <c r="GO83" s="24"/>
      <c r="GP83" s="24"/>
      <c r="GQ83" s="24"/>
      <c r="GR83" s="24"/>
      <c r="GS83" s="24"/>
      <c r="GT83" s="24"/>
      <c r="GU83" s="24"/>
      <c r="GV83" s="24"/>
      <c r="GW83" s="24"/>
      <c r="GX83" s="24"/>
      <c r="GY83" s="24"/>
      <c r="GZ83" s="24"/>
      <c r="HA83" s="24"/>
      <c r="HB83" s="24"/>
      <c r="HC83" s="24"/>
      <c r="HD83" s="24"/>
      <c r="HE83" s="24"/>
      <c r="HF83" s="24"/>
      <c r="HG83" s="24"/>
      <c r="HH83" s="24"/>
      <c r="HI83" s="24"/>
      <c r="HJ83" s="24"/>
      <c r="HK83" s="24"/>
      <c r="HL83" s="24"/>
      <c r="HM83" s="24"/>
      <c r="HN83" s="24"/>
      <c r="HO83" s="24"/>
      <c r="HP83" s="24"/>
      <c r="HQ83" s="24"/>
      <c r="HR83" s="24"/>
      <c r="HS83" s="24"/>
      <c r="HT83" s="24"/>
      <c r="HU83" s="24"/>
      <c r="HV83" s="24"/>
      <c r="HW83" s="24"/>
      <c r="HX83" s="24"/>
      <c r="HY83" s="24"/>
      <c r="HZ83" s="24"/>
      <c r="IA83" s="24"/>
      <c r="IB83" s="24"/>
      <c r="IC83" s="24"/>
      <c r="ID83" s="24"/>
      <c r="IE83" s="24"/>
      <c r="IF83" s="24"/>
      <c r="IG83" s="24"/>
      <c r="IH83" s="24"/>
      <c r="II83" s="24"/>
      <c r="IJ83" s="24"/>
      <c r="IK83" s="24"/>
      <c r="IL83" s="24"/>
      <c r="IM83" s="24"/>
      <c r="IN83" s="24"/>
      <c r="IO83" s="24"/>
      <c r="IP83" s="24"/>
      <c r="IQ83" s="24"/>
      <c r="IR83" s="24"/>
      <c r="IS83" s="24"/>
      <c r="IT83" s="24"/>
      <c r="IU83" s="24"/>
      <c r="IV83" s="24"/>
      <c r="IW83" s="24"/>
    </row>
    <row r="84" spans="1:257">
      <c r="A84" s="22"/>
      <c r="B84" s="34"/>
      <c r="C84" s="35">
        <v>46081</v>
      </c>
      <c r="D84" s="43" t="s">
        <v>56</v>
      </c>
      <c r="E84" s="126"/>
      <c r="F84" s="44" t="s">
        <v>12</v>
      </c>
      <c r="G84" s="67">
        <v>1</v>
      </c>
      <c r="H84" s="44" t="s">
        <v>12</v>
      </c>
      <c r="I84" s="68">
        <v>1</v>
      </c>
      <c r="J84" s="46">
        <f t="shared" si="19"/>
        <v>0</v>
      </c>
      <c r="K84" s="47"/>
      <c r="L84" s="23"/>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c r="AT84" s="24"/>
      <c r="AU84" s="24"/>
      <c r="AV84" s="24"/>
      <c r="AW84" s="24"/>
      <c r="AX84" s="24"/>
      <c r="AY84" s="24"/>
      <c r="AZ84" s="24"/>
      <c r="BA84" s="24"/>
      <c r="BB84" s="24"/>
      <c r="BC84" s="24"/>
      <c r="BD84" s="24"/>
      <c r="BE84" s="24"/>
      <c r="BF84" s="24"/>
      <c r="BG84" s="24"/>
      <c r="BH84" s="24"/>
      <c r="BI84" s="24"/>
      <c r="BJ84" s="24"/>
      <c r="BK84" s="24"/>
      <c r="BL84" s="24"/>
      <c r="BM84" s="24"/>
      <c r="BN84" s="24"/>
      <c r="BO84" s="24"/>
      <c r="BP84" s="24"/>
      <c r="BQ84" s="24"/>
      <c r="BR84" s="24"/>
      <c r="BS84" s="24"/>
      <c r="BT84" s="24"/>
      <c r="BU84" s="24"/>
      <c r="BV84" s="24"/>
      <c r="BW84" s="24"/>
      <c r="BX84" s="24"/>
      <c r="BY84" s="24"/>
      <c r="BZ84" s="24"/>
      <c r="CA84" s="24"/>
      <c r="CB84" s="24"/>
      <c r="CC84" s="24"/>
      <c r="CD84" s="24"/>
      <c r="CE84" s="24"/>
      <c r="CF84" s="24"/>
      <c r="CG84" s="24"/>
      <c r="CH84" s="24"/>
      <c r="CI84" s="24"/>
      <c r="CJ84" s="24"/>
      <c r="CK84" s="24"/>
      <c r="CL84" s="24"/>
      <c r="CM84" s="24"/>
      <c r="CN84" s="24"/>
      <c r="CO84" s="24"/>
      <c r="CP84" s="24"/>
      <c r="CQ84" s="24"/>
      <c r="CR84" s="24"/>
      <c r="CS84" s="24"/>
      <c r="CT84" s="24"/>
      <c r="CU84" s="24"/>
      <c r="CV84" s="24"/>
      <c r="CW84" s="24"/>
      <c r="CX84" s="24"/>
      <c r="CY84" s="24"/>
      <c r="CZ84" s="24"/>
      <c r="DA84" s="24"/>
      <c r="DB84" s="24"/>
      <c r="DC84" s="24"/>
      <c r="DD84" s="24"/>
      <c r="DE84" s="24"/>
      <c r="DF84" s="24"/>
      <c r="DG84" s="24"/>
      <c r="DH84" s="24"/>
      <c r="DI84" s="24"/>
      <c r="DJ84" s="24"/>
      <c r="DK84" s="24"/>
      <c r="DL84" s="24"/>
      <c r="DM84" s="24"/>
      <c r="DN84" s="24"/>
      <c r="DO84" s="24"/>
      <c r="DP84" s="24"/>
      <c r="DQ84" s="24"/>
      <c r="DR84" s="24"/>
      <c r="DS84" s="24"/>
      <c r="DT84" s="24"/>
      <c r="DU84" s="24"/>
      <c r="DV84" s="24"/>
      <c r="DW84" s="24"/>
      <c r="DX84" s="24"/>
      <c r="DY84" s="24"/>
      <c r="DZ84" s="24"/>
      <c r="EA84" s="24"/>
      <c r="EB84" s="24"/>
      <c r="EC84" s="24"/>
      <c r="ED84" s="24"/>
      <c r="EE84" s="24"/>
      <c r="EF84" s="24"/>
      <c r="EG84" s="24"/>
      <c r="EH84" s="24"/>
      <c r="EI84" s="24"/>
      <c r="EJ84" s="24"/>
      <c r="EK84" s="24"/>
      <c r="EL84" s="24"/>
      <c r="EM84" s="24"/>
      <c r="EN84" s="24"/>
      <c r="EO84" s="24"/>
      <c r="EP84" s="24"/>
      <c r="EQ84" s="24"/>
      <c r="ER84" s="24"/>
      <c r="ES84" s="24"/>
      <c r="ET84" s="24"/>
      <c r="EU84" s="24"/>
      <c r="EV84" s="24"/>
      <c r="EW84" s="24"/>
      <c r="EX84" s="24"/>
      <c r="EY84" s="24"/>
      <c r="EZ84" s="24"/>
      <c r="FA84" s="24"/>
      <c r="FB84" s="24"/>
      <c r="FC84" s="24"/>
      <c r="FD84" s="24"/>
      <c r="FE84" s="24"/>
      <c r="FF84" s="24"/>
      <c r="FG84" s="24"/>
      <c r="FH84" s="24"/>
      <c r="FI84" s="24"/>
      <c r="FJ84" s="24"/>
      <c r="FK84" s="24"/>
      <c r="FL84" s="24"/>
      <c r="FM84" s="24"/>
      <c r="FN84" s="24"/>
      <c r="FO84" s="24"/>
      <c r="FP84" s="24"/>
      <c r="FQ84" s="24"/>
      <c r="FR84" s="24"/>
      <c r="FS84" s="24"/>
      <c r="FT84" s="24"/>
      <c r="FU84" s="24"/>
      <c r="FV84" s="24"/>
      <c r="FW84" s="24"/>
      <c r="FX84" s="24"/>
      <c r="FY84" s="24"/>
      <c r="FZ84" s="24"/>
      <c r="GA84" s="24"/>
      <c r="GB84" s="24"/>
      <c r="GC84" s="24"/>
      <c r="GD84" s="24"/>
      <c r="GE84" s="24"/>
      <c r="GF84" s="24"/>
      <c r="GG84" s="24"/>
      <c r="GH84" s="24"/>
      <c r="GI84" s="24"/>
      <c r="GJ84" s="24"/>
      <c r="GK84" s="24"/>
      <c r="GL84" s="24"/>
      <c r="GM84" s="24"/>
      <c r="GN84" s="24"/>
      <c r="GO84" s="24"/>
      <c r="GP84" s="24"/>
      <c r="GQ84" s="24"/>
      <c r="GR84" s="24"/>
      <c r="GS84" s="24"/>
      <c r="GT84" s="24"/>
      <c r="GU84" s="24"/>
      <c r="GV84" s="24"/>
      <c r="GW84" s="24"/>
      <c r="GX84" s="24"/>
      <c r="GY84" s="24"/>
      <c r="GZ84" s="24"/>
      <c r="HA84" s="24"/>
      <c r="HB84" s="24"/>
      <c r="HC84" s="24"/>
      <c r="HD84" s="24"/>
      <c r="HE84" s="24"/>
      <c r="HF84" s="24"/>
      <c r="HG84" s="24"/>
      <c r="HH84" s="24"/>
      <c r="HI84" s="24"/>
      <c r="HJ84" s="24"/>
      <c r="HK84" s="24"/>
      <c r="HL84" s="24"/>
      <c r="HM84" s="24"/>
      <c r="HN84" s="24"/>
      <c r="HO84" s="24"/>
      <c r="HP84" s="24"/>
      <c r="HQ84" s="24"/>
      <c r="HR84" s="24"/>
      <c r="HS84" s="24"/>
      <c r="HT84" s="24"/>
      <c r="HU84" s="24"/>
      <c r="HV84" s="24"/>
      <c r="HW84" s="24"/>
      <c r="HX84" s="24"/>
      <c r="HY84" s="24"/>
      <c r="HZ84" s="24"/>
      <c r="IA84" s="24"/>
      <c r="IB84" s="24"/>
      <c r="IC84" s="24"/>
      <c r="ID84" s="24"/>
      <c r="IE84" s="24"/>
      <c r="IF84" s="24"/>
      <c r="IG84" s="24"/>
      <c r="IH84" s="24"/>
      <c r="II84" s="24"/>
      <c r="IJ84" s="24"/>
      <c r="IK84" s="24"/>
      <c r="IL84" s="24"/>
      <c r="IM84" s="24"/>
      <c r="IN84" s="24"/>
      <c r="IO84" s="24"/>
      <c r="IP84" s="24"/>
      <c r="IQ84" s="24"/>
      <c r="IR84" s="24"/>
      <c r="IS84" s="24"/>
      <c r="IT84" s="24"/>
      <c r="IU84" s="24"/>
      <c r="IV84" s="24"/>
      <c r="IW84" s="24"/>
    </row>
    <row r="85" spans="1:257">
      <c r="A85" s="123"/>
      <c r="B85" s="34"/>
      <c r="C85" s="111">
        <v>46078</v>
      </c>
      <c r="D85" s="119" t="s">
        <v>57</v>
      </c>
      <c r="E85" s="113">
        <f>ROUNDDOWN(10020*100/110,0)</f>
        <v>9109</v>
      </c>
      <c r="F85" s="114" t="s">
        <v>12</v>
      </c>
      <c r="G85" s="115">
        <f>30+4</f>
        <v>34</v>
      </c>
      <c r="H85" s="114" t="s">
        <v>12</v>
      </c>
      <c r="I85" s="116">
        <v>1</v>
      </c>
      <c r="J85" s="117">
        <f t="shared" ref="J85:J86" si="20">E85*G85*I85</f>
        <v>309706</v>
      </c>
      <c r="K85" s="120" t="s">
        <v>58</v>
      </c>
    </row>
    <row r="86" spans="1:257">
      <c r="A86" s="141"/>
      <c r="B86" s="34"/>
      <c r="C86" s="111">
        <v>46080</v>
      </c>
      <c r="D86" s="142" t="s">
        <v>92</v>
      </c>
      <c r="E86" s="113">
        <f>ROUNDDOWN(5190*100/110,0)</f>
        <v>4718</v>
      </c>
      <c r="F86" s="114" t="s">
        <v>12</v>
      </c>
      <c r="G86" s="115">
        <v>34</v>
      </c>
      <c r="H86" s="114" t="s">
        <v>12</v>
      </c>
      <c r="I86" s="121">
        <v>1</v>
      </c>
      <c r="J86" s="117">
        <f t="shared" si="20"/>
        <v>160412</v>
      </c>
      <c r="K86" s="128" t="s">
        <v>70</v>
      </c>
    </row>
    <row r="87" spans="1:257">
      <c r="A87" s="127"/>
      <c r="B87" s="34"/>
      <c r="C87" s="111">
        <v>46080</v>
      </c>
      <c r="D87" s="112" t="s">
        <v>59</v>
      </c>
      <c r="E87" s="113">
        <f>ROUNDDOWN(7140*100/110,0)</f>
        <v>6490</v>
      </c>
      <c r="F87" s="114" t="s">
        <v>12</v>
      </c>
      <c r="G87" s="115">
        <v>34</v>
      </c>
      <c r="H87" s="114" t="s">
        <v>12</v>
      </c>
      <c r="I87" s="116">
        <v>1</v>
      </c>
      <c r="J87" s="117">
        <f>E87*G87*I87</f>
        <v>220660</v>
      </c>
      <c r="K87" s="118" t="s">
        <v>60</v>
      </c>
      <c r="L87" s="18"/>
      <c r="M87" s="19"/>
      <c r="N87" s="19"/>
      <c r="O87" s="19"/>
      <c r="P87" s="19"/>
      <c r="Q87" s="19"/>
      <c r="R87" s="19"/>
      <c r="S87" s="19"/>
      <c r="T87" s="19"/>
      <c r="U87" s="19"/>
      <c r="V87" s="19"/>
      <c r="W87" s="19"/>
      <c r="X87" s="19"/>
      <c r="Y87" s="19"/>
      <c r="Z87" s="19"/>
      <c r="AA87" s="19"/>
      <c r="AB87" s="19"/>
      <c r="AC87" s="19"/>
      <c r="AD87" s="19"/>
      <c r="AE87" s="19"/>
      <c r="AF87" s="19"/>
      <c r="AG87" s="19"/>
      <c r="AH87" s="19"/>
      <c r="AI87" s="19"/>
      <c r="AJ87" s="19"/>
      <c r="AK87" s="19"/>
      <c r="AL87" s="19"/>
      <c r="AM87" s="19"/>
      <c r="AN87" s="19"/>
      <c r="AO87" s="19"/>
      <c r="AP87" s="19"/>
      <c r="AQ87" s="19"/>
      <c r="AR87" s="19"/>
      <c r="AS87" s="19"/>
      <c r="AT87" s="19"/>
      <c r="AU87" s="19"/>
      <c r="AV87" s="19"/>
      <c r="AW87" s="19"/>
      <c r="AX87" s="19"/>
      <c r="AY87" s="19"/>
      <c r="AZ87" s="19"/>
      <c r="BA87" s="19"/>
      <c r="BB87" s="19"/>
      <c r="BC87" s="19"/>
      <c r="BD87" s="19"/>
      <c r="BE87" s="19"/>
      <c r="BF87" s="19"/>
      <c r="BG87" s="19"/>
      <c r="BH87" s="19"/>
      <c r="BI87" s="19"/>
      <c r="BJ87" s="19"/>
      <c r="BK87" s="19"/>
      <c r="BL87" s="19"/>
      <c r="BM87" s="19"/>
      <c r="BN87" s="19"/>
      <c r="BO87" s="19"/>
      <c r="BP87" s="19"/>
      <c r="BQ87" s="19"/>
      <c r="BR87" s="19"/>
      <c r="BS87" s="19"/>
      <c r="BT87" s="19"/>
      <c r="BU87" s="19"/>
      <c r="BV87" s="19"/>
      <c r="BW87" s="19"/>
      <c r="BX87" s="19"/>
      <c r="BY87" s="19"/>
      <c r="BZ87" s="19"/>
      <c r="CA87" s="19"/>
      <c r="CB87" s="19"/>
      <c r="CC87" s="19"/>
      <c r="CD87" s="19"/>
      <c r="CE87" s="19"/>
      <c r="CF87" s="19"/>
      <c r="CG87" s="19"/>
      <c r="CH87" s="19"/>
      <c r="CI87" s="19"/>
      <c r="CJ87" s="19"/>
      <c r="CK87" s="19"/>
      <c r="CL87" s="19"/>
      <c r="CM87" s="19"/>
      <c r="CN87" s="19"/>
      <c r="CO87" s="19"/>
      <c r="CP87" s="19"/>
      <c r="CQ87" s="19"/>
      <c r="CR87" s="19"/>
      <c r="CS87" s="19"/>
      <c r="CT87" s="19"/>
      <c r="CU87" s="19"/>
      <c r="CV87" s="19"/>
      <c r="CW87" s="19"/>
      <c r="CX87" s="19"/>
      <c r="CY87" s="19"/>
      <c r="CZ87" s="19"/>
      <c r="DA87" s="19"/>
      <c r="DB87" s="19"/>
      <c r="DC87" s="19"/>
      <c r="DD87" s="19"/>
      <c r="DE87" s="19"/>
      <c r="DF87" s="19"/>
      <c r="DG87" s="19"/>
      <c r="DH87" s="19"/>
      <c r="DI87" s="19"/>
      <c r="DJ87" s="19"/>
      <c r="DK87" s="19"/>
      <c r="DL87" s="19"/>
      <c r="DM87" s="19"/>
      <c r="DN87" s="19"/>
      <c r="DO87" s="19"/>
      <c r="DP87" s="19"/>
      <c r="DQ87" s="19"/>
      <c r="DR87" s="19"/>
      <c r="DS87" s="19"/>
      <c r="DT87" s="19"/>
      <c r="DU87" s="19"/>
      <c r="DV87" s="19"/>
      <c r="DW87" s="19"/>
      <c r="DX87" s="19"/>
      <c r="DY87" s="19"/>
      <c r="DZ87" s="19"/>
      <c r="EA87" s="19"/>
      <c r="EB87" s="19"/>
      <c r="EC87" s="19"/>
      <c r="ED87" s="19"/>
      <c r="EE87" s="19"/>
      <c r="EF87" s="19"/>
      <c r="EG87" s="19"/>
      <c r="EH87" s="19"/>
      <c r="EI87" s="19"/>
      <c r="EJ87" s="19"/>
      <c r="EK87" s="19"/>
      <c r="EL87" s="19"/>
      <c r="EM87" s="19"/>
      <c r="EN87" s="19"/>
      <c r="EO87" s="19"/>
      <c r="EP87" s="19"/>
      <c r="EQ87" s="19"/>
      <c r="ER87" s="19"/>
      <c r="ES87" s="19"/>
      <c r="ET87" s="19"/>
      <c r="EU87" s="19"/>
      <c r="EV87" s="19"/>
      <c r="EW87" s="19"/>
      <c r="EX87" s="19"/>
      <c r="EY87" s="19"/>
      <c r="EZ87" s="19"/>
      <c r="FA87" s="19"/>
      <c r="FB87" s="19"/>
      <c r="FC87" s="19"/>
      <c r="FD87" s="19"/>
      <c r="FE87" s="19"/>
      <c r="FF87" s="19"/>
      <c r="FG87" s="19"/>
      <c r="FH87" s="19"/>
      <c r="FI87" s="19"/>
      <c r="FJ87" s="19"/>
      <c r="FK87" s="19"/>
      <c r="FL87" s="19"/>
      <c r="FM87" s="19"/>
      <c r="FN87" s="19"/>
      <c r="FO87" s="19"/>
      <c r="FP87" s="19"/>
      <c r="FQ87" s="19"/>
      <c r="FR87" s="19"/>
      <c r="FS87" s="19"/>
      <c r="FT87" s="19"/>
      <c r="FU87" s="19"/>
      <c r="FV87" s="19"/>
      <c r="FW87" s="19"/>
      <c r="FX87" s="19"/>
      <c r="FY87" s="19"/>
      <c r="FZ87" s="19"/>
      <c r="GA87" s="19"/>
      <c r="GB87" s="19"/>
      <c r="GC87" s="19"/>
      <c r="GD87" s="19"/>
      <c r="GE87" s="19"/>
      <c r="GF87" s="19"/>
      <c r="GG87" s="19"/>
      <c r="GH87" s="19"/>
      <c r="GI87" s="19"/>
      <c r="GJ87" s="19"/>
      <c r="GK87" s="19"/>
      <c r="GL87" s="19"/>
      <c r="GM87" s="19"/>
      <c r="GN87" s="19"/>
      <c r="GO87" s="19"/>
      <c r="GP87" s="19"/>
      <c r="GQ87" s="19"/>
      <c r="GR87" s="19"/>
      <c r="GS87" s="19"/>
      <c r="GT87" s="19"/>
      <c r="GU87" s="19"/>
      <c r="GV87" s="19"/>
      <c r="GW87" s="19"/>
      <c r="GX87" s="19"/>
      <c r="GY87" s="19"/>
      <c r="GZ87" s="19"/>
      <c r="HA87" s="19"/>
      <c r="HB87" s="19"/>
      <c r="HC87" s="19"/>
      <c r="HD87" s="19"/>
      <c r="HE87" s="19"/>
      <c r="HF87" s="19"/>
      <c r="HG87" s="19"/>
      <c r="HH87" s="19"/>
      <c r="HI87" s="19"/>
      <c r="HJ87" s="19"/>
      <c r="HK87" s="19"/>
      <c r="HL87" s="19"/>
      <c r="HM87" s="19"/>
      <c r="HN87" s="19"/>
      <c r="HO87" s="19"/>
      <c r="HP87" s="19"/>
      <c r="HQ87" s="19"/>
      <c r="HR87" s="19"/>
      <c r="HS87" s="19"/>
      <c r="HT87" s="19"/>
      <c r="HU87" s="19"/>
      <c r="HV87" s="19"/>
      <c r="HW87" s="19"/>
      <c r="HX87" s="19"/>
      <c r="HY87" s="19"/>
      <c r="HZ87" s="19"/>
      <c r="IA87" s="19"/>
      <c r="IB87" s="19"/>
      <c r="IC87" s="19"/>
      <c r="ID87" s="19"/>
      <c r="IE87" s="19"/>
      <c r="IF87" s="19"/>
      <c r="IG87" s="19"/>
      <c r="IH87" s="19"/>
      <c r="II87" s="19"/>
      <c r="IJ87" s="19"/>
      <c r="IK87" s="19"/>
      <c r="IL87" s="19"/>
      <c r="IM87" s="19"/>
      <c r="IN87" s="19"/>
      <c r="IO87" s="19"/>
      <c r="IP87" s="19"/>
      <c r="IQ87" s="19"/>
      <c r="IR87" s="19"/>
      <c r="IS87" s="19"/>
      <c r="IT87" s="19"/>
      <c r="IU87" s="19"/>
      <c r="IV87" s="19"/>
    </row>
    <row r="88" spans="1:257">
      <c r="A88" s="127"/>
      <c r="B88" s="34"/>
      <c r="C88" s="111">
        <v>46081</v>
      </c>
      <c r="D88" s="112" t="s">
        <v>61</v>
      </c>
      <c r="E88" s="113">
        <f>ROUNDDOWN(10950*100/110,0)</f>
        <v>9954</v>
      </c>
      <c r="F88" s="114" t="s">
        <v>12</v>
      </c>
      <c r="G88" s="115">
        <v>34</v>
      </c>
      <c r="H88" s="114" t="s">
        <v>12</v>
      </c>
      <c r="I88" s="116">
        <v>1</v>
      </c>
      <c r="J88" s="117">
        <f>E88*G88*I88</f>
        <v>338436</v>
      </c>
      <c r="K88" s="118" t="s">
        <v>62</v>
      </c>
      <c r="L88" s="18"/>
      <c r="M88" s="19"/>
      <c r="N88" s="19"/>
      <c r="O88" s="19"/>
      <c r="P88" s="19"/>
      <c r="Q88" s="19"/>
      <c r="R88" s="19"/>
      <c r="S88" s="19"/>
      <c r="T88" s="19"/>
      <c r="U88" s="19"/>
      <c r="V88" s="19"/>
      <c r="W88" s="19"/>
      <c r="X88" s="19"/>
      <c r="Y88" s="19"/>
      <c r="Z88" s="19"/>
      <c r="AA88" s="19"/>
      <c r="AB88" s="19"/>
      <c r="AC88" s="19"/>
      <c r="AD88" s="19"/>
      <c r="AE88" s="19"/>
      <c r="AF88" s="19"/>
      <c r="AG88" s="19"/>
      <c r="AH88" s="19"/>
      <c r="AI88" s="19"/>
      <c r="AJ88" s="19"/>
      <c r="AK88" s="19"/>
      <c r="AL88" s="19"/>
      <c r="AM88" s="19"/>
      <c r="AN88" s="19"/>
      <c r="AO88" s="19"/>
      <c r="AP88" s="19"/>
      <c r="AQ88" s="19"/>
      <c r="AR88" s="19"/>
      <c r="AS88" s="19"/>
      <c r="AT88" s="19"/>
      <c r="AU88" s="19"/>
      <c r="AV88" s="19"/>
      <c r="AW88" s="19"/>
      <c r="AX88" s="19"/>
      <c r="AY88" s="19"/>
      <c r="AZ88" s="19"/>
      <c r="BA88" s="19"/>
      <c r="BB88" s="19"/>
      <c r="BC88" s="19"/>
      <c r="BD88" s="19"/>
      <c r="BE88" s="19"/>
      <c r="BF88" s="19"/>
      <c r="BG88" s="19"/>
      <c r="BH88" s="19"/>
      <c r="BI88" s="19"/>
      <c r="BJ88" s="19"/>
      <c r="BK88" s="19"/>
      <c r="BL88" s="19"/>
      <c r="BM88" s="19"/>
      <c r="BN88" s="19"/>
      <c r="BO88" s="19"/>
      <c r="BP88" s="19"/>
      <c r="BQ88" s="19"/>
      <c r="BR88" s="19"/>
      <c r="BS88" s="19"/>
      <c r="BT88" s="19"/>
      <c r="BU88" s="19"/>
      <c r="BV88" s="19"/>
      <c r="BW88" s="19"/>
      <c r="BX88" s="19"/>
      <c r="BY88" s="19"/>
      <c r="BZ88" s="19"/>
      <c r="CA88" s="19"/>
      <c r="CB88" s="19"/>
      <c r="CC88" s="19"/>
      <c r="CD88" s="19"/>
      <c r="CE88" s="19"/>
      <c r="CF88" s="19"/>
      <c r="CG88" s="19"/>
      <c r="CH88" s="19"/>
      <c r="CI88" s="19"/>
      <c r="CJ88" s="19"/>
      <c r="CK88" s="19"/>
      <c r="CL88" s="19"/>
      <c r="CM88" s="19"/>
      <c r="CN88" s="19"/>
      <c r="CO88" s="19"/>
      <c r="CP88" s="19"/>
      <c r="CQ88" s="19"/>
      <c r="CR88" s="19"/>
      <c r="CS88" s="19"/>
      <c r="CT88" s="19"/>
      <c r="CU88" s="19"/>
      <c r="CV88" s="19"/>
      <c r="CW88" s="19"/>
      <c r="CX88" s="19"/>
      <c r="CY88" s="19"/>
      <c r="CZ88" s="19"/>
      <c r="DA88" s="19"/>
      <c r="DB88" s="19"/>
      <c r="DC88" s="19"/>
      <c r="DD88" s="19"/>
      <c r="DE88" s="19"/>
      <c r="DF88" s="19"/>
      <c r="DG88" s="19"/>
      <c r="DH88" s="19"/>
      <c r="DI88" s="19"/>
      <c r="DJ88" s="19"/>
      <c r="DK88" s="19"/>
      <c r="DL88" s="19"/>
      <c r="DM88" s="19"/>
      <c r="DN88" s="19"/>
      <c r="DO88" s="19"/>
      <c r="DP88" s="19"/>
      <c r="DQ88" s="19"/>
      <c r="DR88" s="19"/>
      <c r="DS88" s="19"/>
      <c r="DT88" s="19"/>
      <c r="DU88" s="19"/>
      <c r="DV88" s="19"/>
      <c r="DW88" s="19"/>
      <c r="DX88" s="19"/>
      <c r="DY88" s="19"/>
      <c r="DZ88" s="19"/>
      <c r="EA88" s="19"/>
      <c r="EB88" s="19"/>
      <c r="EC88" s="19"/>
      <c r="ED88" s="19"/>
      <c r="EE88" s="19"/>
      <c r="EF88" s="19"/>
      <c r="EG88" s="19"/>
      <c r="EH88" s="19"/>
      <c r="EI88" s="19"/>
      <c r="EJ88" s="19"/>
      <c r="EK88" s="19"/>
      <c r="EL88" s="19"/>
      <c r="EM88" s="19"/>
      <c r="EN88" s="19"/>
      <c r="EO88" s="19"/>
      <c r="EP88" s="19"/>
      <c r="EQ88" s="19"/>
      <c r="ER88" s="19"/>
      <c r="ES88" s="19"/>
      <c r="ET88" s="19"/>
      <c r="EU88" s="19"/>
      <c r="EV88" s="19"/>
      <c r="EW88" s="19"/>
      <c r="EX88" s="19"/>
      <c r="EY88" s="19"/>
      <c r="EZ88" s="19"/>
      <c r="FA88" s="19"/>
      <c r="FB88" s="19"/>
      <c r="FC88" s="19"/>
      <c r="FD88" s="19"/>
      <c r="FE88" s="19"/>
      <c r="FF88" s="19"/>
      <c r="FG88" s="19"/>
      <c r="FH88" s="19"/>
      <c r="FI88" s="19"/>
      <c r="FJ88" s="19"/>
      <c r="FK88" s="19"/>
      <c r="FL88" s="19"/>
      <c r="FM88" s="19"/>
      <c r="FN88" s="19"/>
      <c r="FO88" s="19"/>
      <c r="FP88" s="19"/>
      <c r="FQ88" s="19"/>
      <c r="FR88" s="19"/>
      <c r="FS88" s="19"/>
      <c r="FT88" s="19"/>
      <c r="FU88" s="19"/>
      <c r="FV88" s="19"/>
      <c r="FW88" s="19"/>
      <c r="FX88" s="19"/>
      <c r="FY88" s="19"/>
      <c r="FZ88" s="19"/>
      <c r="GA88" s="19"/>
      <c r="GB88" s="19"/>
      <c r="GC88" s="19"/>
      <c r="GD88" s="19"/>
      <c r="GE88" s="19"/>
      <c r="GF88" s="19"/>
      <c r="GG88" s="19"/>
      <c r="GH88" s="19"/>
      <c r="GI88" s="19"/>
      <c r="GJ88" s="19"/>
      <c r="GK88" s="19"/>
      <c r="GL88" s="19"/>
      <c r="GM88" s="19"/>
      <c r="GN88" s="19"/>
      <c r="GO88" s="19"/>
      <c r="GP88" s="19"/>
      <c r="GQ88" s="19"/>
      <c r="GR88" s="19"/>
      <c r="GS88" s="19"/>
      <c r="GT88" s="19"/>
      <c r="GU88" s="19"/>
      <c r="GV88" s="19"/>
      <c r="GW88" s="19"/>
      <c r="GX88" s="19"/>
      <c r="GY88" s="19"/>
      <c r="GZ88" s="19"/>
      <c r="HA88" s="19"/>
      <c r="HB88" s="19"/>
      <c r="HC88" s="19"/>
      <c r="HD88" s="19"/>
      <c r="HE88" s="19"/>
      <c r="HF88" s="19"/>
      <c r="HG88" s="19"/>
      <c r="HH88" s="19"/>
      <c r="HI88" s="19"/>
      <c r="HJ88" s="19"/>
      <c r="HK88" s="19"/>
      <c r="HL88" s="19"/>
      <c r="HM88" s="19"/>
      <c r="HN88" s="19"/>
      <c r="HO88" s="19"/>
      <c r="HP88" s="19"/>
      <c r="HQ88" s="19"/>
      <c r="HR88" s="19"/>
      <c r="HS88" s="19"/>
      <c r="HT88" s="19"/>
      <c r="HU88" s="19"/>
      <c r="HV88" s="19"/>
      <c r="HW88" s="19"/>
      <c r="HX88" s="19"/>
      <c r="HY88" s="19"/>
      <c r="HZ88" s="19"/>
      <c r="IA88" s="19"/>
      <c r="IB88" s="19"/>
      <c r="IC88" s="19"/>
      <c r="ID88" s="19"/>
      <c r="IE88" s="19"/>
      <c r="IF88" s="19"/>
      <c r="IG88" s="19"/>
      <c r="IH88" s="19"/>
      <c r="II88" s="19"/>
      <c r="IJ88" s="19"/>
      <c r="IK88" s="19"/>
      <c r="IL88" s="19"/>
      <c r="IM88" s="19"/>
      <c r="IN88" s="19"/>
      <c r="IO88" s="19"/>
      <c r="IP88" s="19"/>
      <c r="IQ88" s="19"/>
      <c r="IR88" s="19"/>
      <c r="IS88" s="19"/>
      <c r="IT88" s="19"/>
      <c r="IU88" s="19"/>
      <c r="IV88" s="19"/>
    </row>
    <row r="89" spans="1:257">
      <c r="A89" s="136"/>
      <c r="B89" s="34"/>
      <c r="C89" s="125">
        <v>46078</v>
      </c>
      <c r="D89" s="43" t="s">
        <v>63</v>
      </c>
      <c r="E89" s="126"/>
      <c r="F89" s="44" t="s">
        <v>12</v>
      </c>
      <c r="G89" s="45">
        <v>30</v>
      </c>
      <c r="H89" s="44" t="s">
        <v>12</v>
      </c>
      <c r="I89" s="69">
        <v>1</v>
      </c>
      <c r="J89" s="46">
        <f t="shared" ref="J89:J97" si="21">E89*G89*I89</f>
        <v>0</v>
      </c>
      <c r="K89" s="47" t="s">
        <v>95</v>
      </c>
    </row>
    <row r="90" spans="1:257">
      <c r="A90" s="136"/>
      <c r="B90" s="34"/>
      <c r="C90" s="125">
        <v>46079</v>
      </c>
      <c r="D90" s="43" t="s">
        <v>63</v>
      </c>
      <c r="E90" s="126"/>
      <c r="F90" s="44" t="s">
        <v>12</v>
      </c>
      <c r="G90" s="45">
        <v>30</v>
      </c>
      <c r="H90" s="44" t="s">
        <v>12</v>
      </c>
      <c r="I90" s="69">
        <v>1</v>
      </c>
      <c r="J90" s="46">
        <f t="shared" ref="J90" si="22">E90*G90*I90</f>
        <v>0</v>
      </c>
      <c r="K90" s="47" t="s">
        <v>96</v>
      </c>
    </row>
    <row r="91" spans="1:257">
      <c r="A91" s="93"/>
      <c r="B91" s="34"/>
      <c r="C91" s="125">
        <v>46078</v>
      </c>
      <c r="D91" s="43" t="s">
        <v>64</v>
      </c>
      <c r="E91" s="126"/>
      <c r="F91" s="44" t="s">
        <v>12</v>
      </c>
      <c r="G91" s="45">
        <v>4</v>
      </c>
      <c r="H91" s="44" t="s">
        <v>12</v>
      </c>
      <c r="I91" s="69">
        <v>1</v>
      </c>
      <c r="J91" s="46">
        <f t="shared" si="21"/>
        <v>0</v>
      </c>
      <c r="K91" s="47" t="s">
        <v>94</v>
      </c>
    </row>
    <row r="92" spans="1:257">
      <c r="A92" s="93"/>
      <c r="B92" s="34"/>
      <c r="C92" s="125">
        <v>46079</v>
      </c>
      <c r="D92" s="43" t="s">
        <v>64</v>
      </c>
      <c r="E92" s="126"/>
      <c r="F92" s="44" t="s">
        <v>12</v>
      </c>
      <c r="G92" s="45">
        <v>4</v>
      </c>
      <c r="H92" s="44" t="s">
        <v>12</v>
      </c>
      <c r="I92" s="69">
        <v>1</v>
      </c>
      <c r="J92" s="46">
        <f t="shared" ref="J92" si="23">E92*G92*I92</f>
        <v>0</v>
      </c>
      <c r="K92" s="47" t="s">
        <v>97</v>
      </c>
    </row>
    <row r="93" spans="1:257">
      <c r="A93" s="22"/>
      <c r="B93" s="34"/>
      <c r="C93" s="125">
        <v>46080</v>
      </c>
      <c r="D93" s="43" t="s">
        <v>27</v>
      </c>
      <c r="E93" s="126"/>
      <c r="F93" s="44" t="s">
        <v>12</v>
      </c>
      <c r="G93" s="45">
        <v>30</v>
      </c>
      <c r="H93" s="44" t="s">
        <v>12</v>
      </c>
      <c r="I93" s="69">
        <v>1</v>
      </c>
      <c r="J93" s="46">
        <f t="shared" si="21"/>
        <v>0</v>
      </c>
      <c r="K93" s="47" t="s">
        <v>66</v>
      </c>
    </row>
    <row r="94" spans="1:257">
      <c r="A94" s="22"/>
      <c r="B94" s="34"/>
      <c r="C94" s="125">
        <v>46080</v>
      </c>
      <c r="D94" s="43" t="s">
        <v>29</v>
      </c>
      <c r="E94" s="126"/>
      <c r="F94" s="44" t="s">
        <v>12</v>
      </c>
      <c r="G94" s="45">
        <v>4</v>
      </c>
      <c r="H94" s="44" t="s">
        <v>12</v>
      </c>
      <c r="I94" s="69">
        <v>1</v>
      </c>
      <c r="J94" s="46">
        <f t="shared" si="21"/>
        <v>0</v>
      </c>
      <c r="K94" s="47" t="s">
        <v>65</v>
      </c>
    </row>
    <row r="95" spans="1:257" ht="28">
      <c r="A95" s="136"/>
      <c r="B95" s="34"/>
      <c r="C95" s="35">
        <v>46078</v>
      </c>
      <c r="D95" s="131" t="s">
        <v>67</v>
      </c>
      <c r="E95" s="126"/>
      <c r="F95" s="44" t="s">
        <v>12</v>
      </c>
      <c r="G95" s="45">
        <v>1</v>
      </c>
      <c r="H95" s="44" t="s">
        <v>12</v>
      </c>
      <c r="I95" s="68">
        <v>1</v>
      </c>
      <c r="J95" s="46">
        <f t="shared" si="21"/>
        <v>0</v>
      </c>
      <c r="K95" s="47"/>
    </row>
    <row r="96" spans="1:257" ht="42">
      <c r="A96" s="93"/>
      <c r="B96" s="34"/>
      <c r="C96" s="35">
        <v>46080</v>
      </c>
      <c r="D96" s="131" t="s">
        <v>101</v>
      </c>
      <c r="E96" s="126"/>
      <c r="F96" s="44" t="s">
        <v>12</v>
      </c>
      <c r="G96" s="45">
        <v>1</v>
      </c>
      <c r="H96" s="44" t="s">
        <v>12</v>
      </c>
      <c r="I96" s="68">
        <v>1</v>
      </c>
      <c r="J96" s="46">
        <f t="shared" si="21"/>
        <v>0</v>
      </c>
      <c r="K96" s="47"/>
    </row>
    <row r="97" spans="1:12" ht="28">
      <c r="A97" s="93"/>
      <c r="B97" s="34"/>
      <c r="C97" s="35">
        <v>46081</v>
      </c>
      <c r="D97" s="131" t="s">
        <v>68</v>
      </c>
      <c r="E97" s="126"/>
      <c r="F97" s="44" t="s">
        <v>12</v>
      </c>
      <c r="G97" s="45">
        <v>1</v>
      </c>
      <c r="H97" s="44" t="s">
        <v>12</v>
      </c>
      <c r="I97" s="68">
        <v>1</v>
      </c>
      <c r="J97" s="46">
        <f t="shared" si="21"/>
        <v>0</v>
      </c>
      <c r="K97" s="47"/>
    </row>
    <row r="98" spans="1:12">
      <c r="A98" s="124"/>
      <c r="B98" s="34"/>
      <c r="C98" s="111">
        <v>46078</v>
      </c>
      <c r="D98" s="112" t="s">
        <v>98</v>
      </c>
      <c r="E98" s="113">
        <v>2500</v>
      </c>
      <c r="F98" s="114" t="s">
        <v>12</v>
      </c>
      <c r="G98" s="115">
        <v>34</v>
      </c>
      <c r="H98" s="114" t="s">
        <v>12</v>
      </c>
      <c r="I98" s="116">
        <v>1</v>
      </c>
      <c r="J98" s="117">
        <f>E98*G98*I98</f>
        <v>85000</v>
      </c>
      <c r="K98" s="128" t="s">
        <v>70</v>
      </c>
    </row>
    <row r="99" spans="1:12">
      <c r="A99" s="124"/>
      <c r="B99" s="34"/>
      <c r="C99" s="122">
        <v>46080</v>
      </c>
      <c r="D99" s="112" t="s">
        <v>69</v>
      </c>
      <c r="E99" s="113">
        <v>2500</v>
      </c>
      <c r="F99" s="114" t="s">
        <v>12</v>
      </c>
      <c r="G99" s="115">
        <v>34</v>
      </c>
      <c r="H99" s="114" t="s">
        <v>12</v>
      </c>
      <c r="I99" s="116">
        <v>1</v>
      </c>
      <c r="J99" s="117">
        <f>E99*G99*I99</f>
        <v>85000</v>
      </c>
      <c r="K99" s="128" t="s">
        <v>70</v>
      </c>
    </row>
    <row r="100" spans="1:12">
      <c r="A100" s="123"/>
      <c r="B100" s="34"/>
      <c r="C100" s="111">
        <v>46078</v>
      </c>
      <c r="D100" s="112" t="s">
        <v>71</v>
      </c>
      <c r="E100" s="113">
        <v>3500</v>
      </c>
      <c r="F100" s="114" t="s">
        <v>12</v>
      </c>
      <c r="G100" s="115">
        <v>30</v>
      </c>
      <c r="H100" s="114" t="s">
        <v>12</v>
      </c>
      <c r="I100" s="116">
        <v>1</v>
      </c>
      <c r="J100" s="117">
        <f>E100*G100*I100</f>
        <v>105000</v>
      </c>
      <c r="K100" s="128" t="s">
        <v>70</v>
      </c>
    </row>
    <row r="101" spans="1:12">
      <c r="A101" s="127"/>
      <c r="B101" s="34"/>
      <c r="C101" s="111">
        <v>46079</v>
      </c>
      <c r="D101" s="112" t="s">
        <v>72</v>
      </c>
      <c r="E101" s="113">
        <v>2000</v>
      </c>
      <c r="F101" s="114"/>
      <c r="G101" s="115">
        <v>34</v>
      </c>
      <c r="H101" s="114" t="s">
        <v>12</v>
      </c>
      <c r="I101" s="116">
        <v>1</v>
      </c>
      <c r="J101" s="117">
        <f>E101*G101*I101</f>
        <v>68000</v>
      </c>
      <c r="K101" s="128" t="s">
        <v>70</v>
      </c>
    </row>
    <row r="102" spans="1:12">
      <c r="A102" s="127"/>
      <c r="B102" s="34"/>
      <c r="C102" s="122" t="s">
        <v>78</v>
      </c>
      <c r="D102" s="112" t="s">
        <v>74</v>
      </c>
      <c r="E102" s="113">
        <f>400+100</f>
        <v>500</v>
      </c>
      <c r="F102" s="114" t="s">
        <v>12</v>
      </c>
      <c r="G102" s="115">
        <v>34</v>
      </c>
      <c r="H102" s="114" t="s">
        <v>12</v>
      </c>
      <c r="I102" s="116">
        <v>1</v>
      </c>
      <c r="J102" s="117">
        <f t="shared" ref="J102:J107" si="24">E102*G102*I102</f>
        <v>17000</v>
      </c>
      <c r="K102" s="118" t="s">
        <v>75</v>
      </c>
    </row>
    <row r="103" spans="1:12">
      <c r="A103" s="127"/>
      <c r="B103" s="34"/>
      <c r="C103" s="122" t="s">
        <v>78</v>
      </c>
      <c r="D103" s="112" t="s">
        <v>76</v>
      </c>
      <c r="E103" s="113">
        <f>400+100</f>
        <v>500</v>
      </c>
      <c r="F103" s="114" t="s">
        <v>12</v>
      </c>
      <c r="G103" s="115">
        <v>1</v>
      </c>
      <c r="H103" s="114" t="s">
        <v>12</v>
      </c>
      <c r="I103" s="116">
        <v>1</v>
      </c>
      <c r="J103" s="117">
        <f t="shared" si="24"/>
        <v>500</v>
      </c>
      <c r="K103" s="118" t="s">
        <v>41</v>
      </c>
    </row>
    <row r="104" spans="1:12">
      <c r="A104" s="127"/>
      <c r="B104" s="34"/>
      <c r="C104" s="122">
        <v>46080</v>
      </c>
      <c r="D104" s="112" t="s">
        <v>39</v>
      </c>
      <c r="E104" s="113">
        <v>300</v>
      </c>
      <c r="F104" s="114" t="s">
        <v>12</v>
      </c>
      <c r="G104" s="115">
        <v>34</v>
      </c>
      <c r="H104" s="114" t="s">
        <v>12</v>
      </c>
      <c r="I104" s="121">
        <v>1</v>
      </c>
      <c r="J104" s="117">
        <f t="shared" si="24"/>
        <v>10200</v>
      </c>
      <c r="K104" s="118" t="s">
        <v>75</v>
      </c>
    </row>
    <row r="105" spans="1:12">
      <c r="A105" s="127"/>
      <c r="B105" s="34"/>
      <c r="C105" s="122">
        <v>46080</v>
      </c>
      <c r="D105" s="112" t="s">
        <v>40</v>
      </c>
      <c r="E105" s="113">
        <v>300</v>
      </c>
      <c r="F105" s="114" t="s">
        <v>12</v>
      </c>
      <c r="G105" s="115">
        <v>1</v>
      </c>
      <c r="H105" s="114" t="s">
        <v>12</v>
      </c>
      <c r="I105" s="121">
        <v>1</v>
      </c>
      <c r="J105" s="117">
        <f t="shared" si="24"/>
        <v>300</v>
      </c>
      <c r="K105" s="118" t="s">
        <v>41</v>
      </c>
    </row>
    <row r="106" spans="1:12">
      <c r="A106" s="127"/>
      <c r="B106" s="34"/>
      <c r="C106" s="111">
        <v>46081</v>
      </c>
      <c r="D106" s="112" t="s">
        <v>42</v>
      </c>
      <c r="E106" s="113">
        <v>160</v>
      </c>
      <c r="F106" s="114" t="s">
        <v>12</v>
      </c>
      <c r="G106" s="115">
        <v>34</v>
      </c>
      <c r="H106" s="114" t="s">
        <v>12</v>
      </c>
      <c r="I106" s="121">
        <v>1</v>
      </c>
      <c r="J106" s="117">
        <f t="shared" si="24"/>
        <v>5440</v>
      </c>
      <c r="K106" s="118" t="s">
        <v>75</v>
      </c>
    </row>
    <row r="107" spans="1:12">
      <c r="A107" s="127"/>
      <c r="B107" s="34"/>
      <c r="C107" s="111">
        <v>46081</v>
      </c>
      <c r="D107" s="112" t="s">
        <v>43</v>
      </c>
      <c r="E107" s="113">
        <v>160</v>
      </c>
      <c r="F107" s="114" t="s">
        <v>12</v>
      </c>
      <c r="G107" s="115">
        <v>1</v>
      </c>
      <c r="H107" s="114" t="s">
        <v>12</v>
      </c>
      <c r="I107" s="121">
        <v>1</v>
      </c>
      <c r="J107" s="117">
        <f t="shared" si="24"/>
        <v>160</v>
      </c>
      <c r="K107" s="118" t="s">
        <v>41</v>
      </c>
    </row>
    <row r="108" spans="1:12">
      <c r="A108" s="22"/>
      <c r="B108" s="96"/>
      <c r="C108" s="96"/>
      <c r="D108" s="96"/>
      <c r="E108" s="97"/>
      <c r="F108" s="98"/>
      <c r="G108" s="99"/>
      <c r="H108" s="98"/>
      <c r="I108" s="107"/>
      <c r="J108" s="101"/>
      <c r="K108" s="72"/>
    </row>
    <row r="109" spans="1:12">
      <c r="A109" s="51"/>
      <c r="B109" s="52"/>
      <c r="C109" s="52"/>
      <c r="D109" s="53" t="s">
        <v>79</v>
      </c>
      <c r="E109" s="54"/>
      <c r="F109" s="55"/>
      <c r="G109" s="56"/>
      <c r="H109" s="55"/>
      <c r="I109" s="56"/>
      <c r="J109" s="57">
        <f>SUM(J8:J108)</f>
        <v>3881798</v>
      </c>
      <c r="K109" s="58"/>
    </row>
    <row r="110" spans="1:12">
      <c r="A110" s="76"/>
      <c r="B110" s="77"/>
      <c r="C110" s="77"/>
      <c r="D110" s="77"/>
      <c r="E110" s="78"/>
      <c r="F110" s="79"/>
      <c r="G110" s="80"/>
      <c r="H110" s="79"/>
      <c r="I110" s="80"/>
      <c r="J110" s="81"/>
      <c r="K110" s="82"/>
    </row>
    <row r="111" spans="1:12">
      <c r="A111" s="25" t="s">
        <v>80</v>
      </c>
      <c r="E111" s="28"/>
      <c r="F111" s="3"/>
      <c r="K111" s="83"/>
      <c r="L111" s="29"/>
    </row>
    <row r="112" spans="1:12">
      <c r="A112" s="25"/>
      <c r="E112" s="75">
        <f>J109</f>
        <v>3881798</v>
      </c>
      <c r="F112" s="50" t="s">
        <v>12</v>
      </c>
      <c r="G112" s="132"/>
      <c r="H112" s="50" t="s">
        <v>81</v>
      </c>
      <c r="J112" s="27">
        <f>ROUNDDOWN(E112*G112,0)</f>
        <v>0</v>
      </c>
      <c r="K112" s="84"/>
      <c r="L112" s="30"/>
    </row>
    <row r="113" spans="1:11">
      <c r="A113" s="85"/>
      <c r="B113" s="86"/>
      <c r="C113" s="86"/>
      <c r="D113" s="86"/>
      <c r="E113" s="87"/>
      <c r="F113" s="88"/>
      <c r="G113" s="89"/>
      <c r="H113" s="88"/>
      <c r="I113" s="89"/>
      <c r="J113" s="90"/>
      <c r="K113" s="91"/>
    </row>
    <row r="114" spans="1:11" ht="27" customHeight="1" thickBot="1">
      <c r="A114" s="59"/>
      <c r="B114" s="60"/>
      <c r="C114" s="60"/>
      <c r="D114" s="61" t="s">
        <v>82</v>
      </c>
      <c r="E114" s="62"/>
      <c r="F114" s="60"/>
      <c r="G114" s="63"/>
      <c r="H114" s="60"/>
      <c r="I114" s="63"/>
      <c r="J114" s="64">
        <f>J112</f>
        <v>0</v>
      </c>
      <c r="K114" s="65"/>
    </row>
    <row r="115" spans="1:11">
      <c r="A115" s="92"/>
      <c r="E115" s="28"/>
      <c r="F115" s="3"/>
      <c r="K115" s="31"/>
    </row>
    <row r="116" spans="1:11">
      <c r="A116" s="3"/>
      <c r="C116" s="3" t="s">
        <v>83</v>
      </c>
      <c r="E116" s="28"/>
      <c r="F116" s="3"/>
      <c r="K116" s="31"/>
    </row>
    <row r="117" spans="1:11" ht="50.15" customHeight="1">
      <c r="A117" s="3"/>
      <c r="C117" s="147" t="s">
        <v>84</v>
      </c>
      <c r="D117" s="148"/>
      <c r="E117" s="148"/>
      <c r="F117" s="148"/>
      <c r="K117" s="31"/>
    </row>
  </sheetData>
  <mergeCells count="4">
    <mergeCell ref="A5:D5"/>
    <mergeCell ref="A2:K2"/>
    <mergeCell ref="C117:F117"/>
    <mergeCell ref="A1:K1"/>
  </mergeCells>
  <phoneticPr fontId="2"/>
  <pageMargins left="0.70866141732283472" right="0.23622047244094491" top="0.78740157480314965" bottom="0.15748031496062992" header="0.59055118110236227" footer="0.31496062992125984"/>
  <pageSetup paperSize="9" scale="48" fitToHeight="0" orientation="portrait" cellComments="asDisplayed" r:id="rId1"/>
  <headerFooter scaleWithDoc="0" alignWithMargins="0">
    <oddHeader>&amp;R付属書２</oddHeader>
  </headerFooter>
  <rowBreaks count="1" manualBreakCount="1">
    <brk id="120" max="8"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365F4A287F1CE4DB043853F683F01E0" ma:contentTypeVersion="18" ma:contentTypeDescription="新しいドキュメントを作成します。" ma:contentTypeScope="" ma:versionID="ec789cd6382a5e86374ee3b6ec0fb770">
  <xsd:schema xmlns:xsd="http://www.w3.org/2001/XMLSchema" xmlns:xs="http://www.w3.org/2001/XMLSchema" xmlns:p="http://schemas.microsoft.com/office/2006/metadata/properties" xmlns:ns2="dd831380-f772-4d0a-86be-ca519d40c5a8" xmlns:ns3="2a070983-2be5-440b-9d44-73f2eb41bda2" targetNamespace="http://schemas.microsoft.com/office/2006/metadata/properties" ma:root="true" ma:fieldsID="3c00c9c7e7427222db381db544cb5d58" ns2:_="" ns3:_="">
    <xsd:import namespace="dd831380-f772-4d0a-86be-ca519d40c5a8"/>
    <xsd:import namespace="2a070983-2be5-440b-9d44-73f2eb41bda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GenerationTime" minOccurs="0"/>
                <xsd:element ref="ns3:MediaServiceEventHashCode" minOccurs="0"/>
                <xsd:element ref="ns3:MediaServiceAutoKeyPoints" minOccurs="0"/>
                <xsd:element ref="ns3:MediaServiceKeyPoints" minOccurs="0"/>
                <xsd:element ref="ns3:MediaServiceOCR" minOccurs="0"/>
                <xsd:element ref="ns3:MediaServiceDateTaken" minOccurs="0"/>
                <xsd:element ref="ns3:MediaServiceLocation" minOccurs="0"/>
                <xsd:element ref="ns3:MediaLengthInSecond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831380-f772-4d0a-86be-ca519d40c5a8"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23ce7089-66bd-4eb7-b872-ce229ea3c39e}" ma:internalName="TaxCatchAll" ma:showField="CatchAllData" ma:web="dd831380-f772-4d0a-86be-ca519d40c5a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a070983-2be5-440b-9d44-73f2eb41bda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a9872b46-498f-4fc2-91d4-a744c164aaf3"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DateTaken" ma:index="20" nillable="true" ma:displayName="MediaServiceDateTaken" ma:hidden="true" ma:internalName="MediaServiceDateTaken" ma:readOnly="true">
      <xsd:simpleType>
        <xsd:restriction base="dms:Text"/>
      </xsd:simpleType>
    </xsd:element>
    <xsd:element name="MediaServiceLocation" ma:index="21" nillable="true" ma:displayName="Location"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d831380-f772-4d0a-86be-ca519d40c5a8" xsi:nil="true"/>
    <lcf76f155ced4ddcb4097134ff3c332f xmlns="2a070983-2be5-440b-9d44-73f2eb41bda2">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4B0BBB4-DC4D-48A2-9376-FB88D115AE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831380-f772-4d0a-86be-ca519d40c5a8"/>
    <ds:schemaRef ds:uri="2a070983-2be5-440b-9d44-73f2eb41bd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B815CC4-9A2E-4517-BBFA-ADAEF73D077C}">
  <ds:schemaRefs>
    <ds:schemaRef ds:uri="http://schemas.microsoft.com/office/2006/metadata/properties"/>
    <ds:schemaRef ds:uri="http://schemas.microsoft.com/office/infopath/2007/PartnerControls"/>
    <ds:schemaRef ds:uri="dd831380-f772-4d0a-86be-ca519d40c5a8"/>
    <ds:schemaRef ds:uri="2a070983-2be5-440b-9d44-73f2eb41bda2"/>
  </ds:schemaRefs>
</ds:datastoreItem>
</file>

<file path=customXml/itemProps3.xml><?xml version="1.0" encoding="utf-8"?>
<ds:datastoreItem xmlns:ds="http://schemas.openxmlformats.org/officeDocument/2006/customXml" ds:itemID="{04EEC657-952C-4A3A-9A95-EF95919840D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契約金額内訳書</vt:lpstr>
      <vt:lpstr>契約金額内訳書!Print_Area</vt:lpstr>
      <vt:lpstr>契約金額内訳書!Print_Titles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友川　昂大</dc:creator>
  <cp:keywords/>
  <dc:description/>
  <cp:lastModifiedBy>友川　昂大</cp:lastModifiedBy>
  <cp:revision/>
  <dcterms:created xsi:type="dcterms:W3CDTF">2025-06-18T06:58:38Z</dcterms:created>
  <dcterms:modified xsi:type="dcterms:W3CDTF">2026-07-02T02:46:28Z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0x010100F365F4A287F1CE4DB043853F683F01E0</vt:lpwstr>
  </property>
  <property fmtid="{D5CDD505-2E9C-101B-9397-08002B2CF9AE}" pid="3" name="MediaServiceImageTags">
    <vt:lpwstr/>
  </property>
</Properties>
</file>